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https://tauragesreg.sharepoint.com/sites/Bendras/Shared Documents/Tinklapis/Planavimo dokumentai/RPPl/AR po 20260902/"/>
    </mc:Choice>
  </mc:AlternateContent>
  <xr:revisionPtr revIDLastSave="3" documentId="8_{AA6DDA43-6486-4356-864C-F4E78848EAEB}" xr6:coauthVersionLast="47" xr6:coauthVersionMax="47" xr10:uidLastSave="{FBCDA69C-B4D5-45EF-A0EA-DA0AF2BCD78B}"/>
  <bookViews>
    <workbookView xWindow="-110" yWindow="-110" windowWidth="25820" windowHeight="13900" tabRatio="799" xr2:uid="{00000000-000D-0000-FFFF-FFFF00000000}"/>
  </bookViews>
  <sheets>
    <sheet name="IV_III (FZ)" sheetId="6" r:id="rId1"/>
    <sheet name="Rodikliai" sheetId="18"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1" i="6" l="1"/>
  <c r="I185" i="6"/>
  <c r="L181" i="6"/>
  <c r="M181" i="6"/>
  <c r="O66" i="6"/>
  <c r="O64" i="6"/>
  <c r="O62" i="6"/>
  <c r="O60" i="6"/>
  <c r="O58" i="6"/>
  <c r="N13" i="6" s="1"/>
  <c r="O56" i="6"/>
  <c r="M54" i="6"/>
  <c r="L54" i="6"/>
  <c r="O54" i="6"/>
  <c r="I139" i="6"/>
  <c r="I167" i="6"/>
  <c r="I161" i="6"/>
  <c r="I155" i="6"/>
  <c r="I145" i="6"/>
  <c r="I133" i="6"/>
  <c r="I123" i="6"/>
  <c r="I117" i="6"/>
  <c r="I111" i="6"/>
  <c r="J40" i="6" l="1"/>
  <c r="K40" i="6"/>
  <c r="L40" i="6"/>
  <c r="M40" i="6"/>
  <c r="I50" i="6"/>
  <c r="O44" i="6"/>
  <c r="O42" i="6"/>
  <c r="N11" i="6" s="1"/>
  <c r="O40" i="6"/>
  <c r="O192" i="6" l="1"/>
  <c r="O190" i="6"/>
  <c r="K193" i="6"/>
  <c r="K189" i="6" s="1"/>
  <c r="J193" i="6"/>
  <c r="O191" i="6"/>
  <c r="Q189" i="6"/>
  <c r="P189" i="6"/>
  <c r="O189" i="6"/>
  <c r="M189" i="6"/>
  <c r="L189" i="6"/>
  <c r="Q173" i="6"/>
  <c r="P173" i="6"/>
  <c r="Q181" i="6"/>
  <c r="P181" i="6"/>
  <c r="K181" i="6"/>
  <c r="O183" i="6"/>
  <c r="O181" i="6"/>
  <c r="O175" i="6"/>
  <c r="O173" i="6"/>
  <c r="N9" i="6" s="1"/>
  <c r="L173" i="6"/>
  <c r="M173" i="6"/>
  <c r="F29" i="6" s="1"/>
  <c r="F30" i="6" s="1"/>
  <c r="K177" i="6"/>
  <c r="K173" i="6" s="1"/>
  <c r="J177" i="6"/>
  <c r="K54" i="6"/>
  <c r="J107" i="6"/>
  <c r="I107" i="6" s="1"/>
  <c r="J100" i="6"/>
  <c r="I100" i="6" s="1"/>
  <c r="J90" i="6"/>
  <c r="J84" i="6"/>
  <c r="I84" i="6" s="1"/>
  <c r="J74" i="6"/>
  <c r="I74" i="6" s="1"/>
  <c r="J68" i="6"/>
  <c r="I68" i="6" s="1"/>
  <c r="I54" i="6" l="1"/>
  <c r="I193" i="6"/>
  <c r="I189" i="6" s="1"/>
  <c r="I181" i="6"/>
  <c r="L197" i="6"/>
  <c r="K197" i="6"/>
  <c r="M197" i="6"/>
  <c r="J189" i="6"/>
  <c r="J181" i="6"/>
  <c r="I177" i="6"/>
  <c r="I173" i="6" s="1"/>
  <c r="J173" i="6"/>
  <c r="J54" i="6"/>
  <c r="J197" i="6" l="1"/>
  <c r="I46" i="6" l="1"/>
  <c r="I40" i="6" s="1"/>
  <c r="F22" i="6"/>
  <c r="F21" i="6" s="1"/>
  <c r="F27" i="6"/>
  <c r="F26" i="6" l="1"/>
  <c r="F25" i="6" s="1"/>
  <c r="F24" i="6"/>
  <c r="F23" i="6" s="1"/>
  <c r="F20" i="6" l="1"/>
  <c r="I197" i="6" l="1"/>
  <c r="F33" i="6" l="1"/>
</calcChain>
</file>

<file path=xl/sharedStrings.xml><?xml version="1.0" encoding="utf-8"?>
<sst xmlns="http://schemas.openxmlformats.org/spreadsheetml/2006/main" count="502" uniqueCount="242">
  <si>
    <t>Eil. Nr.</t>
  </si>
  <si>
    <t>Stebėsenos rodikliai</t>
  </si>
  <si>
    <t>1.</t>
  </si>
  <si>
    <t>(2021)</t>
  </si>
  <si>
    <t>(2024)</t>
  </si>
  <si>
    <t>(2029)</t>
  </si>
  <si>
    <t>Metinis konsoliduotų viešųjų paslaugų vartotojų skaičius (vartotojai per metus)</t>
  </si>
  <si>
    <t>Dviračiams skirtos infrastruktūros metinis naudotojų skaičius (naudotojai per metus)</t>
  </si>
  <si>
    <t>Iš viso</t>
  </si>
  <si>
    <t>2.</t>
  </si>
  <si>
    <t>3.</t>
  </si>
  <si>
    <t>Rodiklio kodas</t>
  </si>
  <si>
    <t>Rodiklio pavadinimas
(matavimo vienetas)</t>
  </si>
  <si>
    <t>Pradinė rodiklio reikšmė 
(metai)</t>
  </si>
  <si>
    <t>Siektinos rodiklio reikšmės</t>
  </si>
  <si>
    <t>Siektina tarpinė rodiklio reikšmė (metai)</t>
  </si>
  <si>
    <t>Siektina galutinė rodiklio reikšmė
(metai)</t>
  </si>
  <si>
    <t>Finansavimo šaltiniai</t>
  </si>
  <si>
    <t>Lėšų poreikis, eurais</t>
  </si>
  <si>
    <t>1. Lietuvos Respublikos valstybės biudžeto asignavimų lėšos:</t>
  </si>
  <si>
    <t>1.1. Valstybės biudžeto lėšos</t>
  </si>
  <si>
    <t>1.1.1.1.1 Valstybės biudžeto lėšos</t>
  </si>
  <si>
    <t>1.2. Europos Sąjungos (toliau – ES) ir kitos tarptautinės finansinės paramos bendrojo finansavimo lėšos</t>
  </si>
  <si>
    <t>1.2.2.8.1 2021–2027 m. ES struktūrinių fondų bendrojo finansavimo lėšos</t>
  </si>
  <si>
    <t>1.3. ES ir kitos tarptautinės finansinės paramos lėšos</t>
  </si>
  <si>
    <t>1.3.2.8.1 2021–2027 m. ES struktūrinių fondų lėšos</t>
  </si>
  <si>
    <t>1.4. Tikslinės paskirties valstybės biudžeto lėšos</t>
  </si>
  <si>
    <t>1.4.1.1.1 Biudžetinių įstaigų pajamų įmokos</t>
  </si>
  <si>
    <t>2. Kitos lėšos:</t>
  </si>
  <si>
    <t>2.1. Savivaldybių biudžetų lėšos</t>
  </si>
  <si>
    <t>2.2. Privačios lėšos</t>
  </si>
  <si>
    <t>2.3. Kitos viešosios lėšos</t>
  </si>
  <si>
    <t>IŠ VISO</t>
  </si>
  <si>
    <t>Veiklos, poveiklės, projektai</t>
  </si>
  <si>
    <t>Veiklos, poveiklės, projekto tipas</t>
  </si>
  <si>
    <t>Galimi pareiškėjai arba projektų vykdytojai, kai projektai atrenkami planavimo būdu</t>
  </si>
  <si>
    <t>Galimi partneriai</t>
  </si>
  <si>
    <t>Projektų atrankos būdas</t>
  </si>
  <si>
    <t>Tiesiogiai prisidedama prie HP</t>
  </si>
  <si>
    <t>Projektų finansavimo forma</t>
  </si>
  <si>
    <t>Pažangos lėšos (eurais) ir jų finansavimo šaltiniai</t>
  </si>
  <si>
    <t>Įgyvendinimo pradžia (metai, ketv.)</t>
  </si>
  <si>
    <t>Įgyvendinimo pabaiga (metai, ketv.)</t>
  </si>
  <si>
    <t>Iš jų Lietuvos Respublikos valstybės biudžeto asignavimų lėšos, ne daugiau kaip</t>
  </si>
  <si>
    <t>Iš jų kitos lėšos, ne mažiau kaip</t>
  </si>
  <si>
    <t>Rodiklio kodas, pavadinimas ir matavimo vienetai</t>
  </si>
  <si>
    <t>Siektina rodiklio reikšmė (metai)</t>
  </si>
  <si>
    <t>Valstybės biudžeto lėšos</t>
  </si>
  <si>
    <t>ES ir kitos tarptautinės paramos bendrojo finansavimo lėšos</t>
  </si>
  <si>
    <t>ES ir kitos tarptautinės paramos lėšos</t>
  </si>
  <si>
    <t>I</t>
  </si>
  <si>
    <t>Planavimo</t>
  </si>
  <si>
    <t>Dotacija</t>
  </si>
  <si>
    <t>(2028)</t>
  </si>
  <si>
    <t>(2027)</t>
  </si>
  <si>
    <t>(2026)</t>
  </si>
  <si>
    <t>Iš viso pažangos priemonės veikloms:</t>
  </si>
  <si>
    <t>Specialieji projektų atrankos kriterijai</t>
  </si>
  <si>
    <t>Pažangos priemonės veikla (-os)</t>
  </si>
  <si>
    <t xml:space="preserve">Atitikties specialiajam projektų atrankos kriterijui 
vertinimo aspektai </t>
  </si>
  <si>
    <t>Prioritetinis projektų atrankos kriterijus</t>
  </si>
  <si>
    <t xml:space="preserve">Atitikties prioritetiniam projektų atrankos kriterijui vertinimo aspektai </t>
  </si>
  <si>
    <t>Veikla (-os) ir (ar) poveiklė (-ės), kurios projektams taikomas reikalavimas</t>
  </si>
  <si>
    <t>Reikalavimai projektams</t>
  </si>
  <si>
    <t>Reikalavimai</t>
  </si>
  <si>
    <t>P.B.2.0039 Teritorijos, kurioms taikomos oro taršos stebėsenos sistemos, oro kokybės zonos, skaičius</t>
  </si>
  <si>
    <t>R.N.2.5051 Miestai, kuriuose įrengta ar modernizuota oro monitoringo infrastruktūra, skaičius</t>
  </si>
  <si>
    <t>R.S.2.3040</t>
  </si>
  <si>
    <t>R.S.2.3039</t>
  </si>
  <si>
    <t>R.S.2.3025</t>
  </si>
  <si>
    <t>LT027-02-02-01</t>
  </si>
  <si>
    <t>Taip</t>
  </si>
  <si>
    <t>R.B.2.2071 Naujos arba modernizuotos švietimo infrastruktūros naudotojų skaičius per metus (naudotojai per metus)</t>
  </si>
  <si>
    <t>R.B.2.2070 Naujos arba modernizuotos vaikų priežiūros infrastruktūros naudotojų skaičius per metus (naudotojai per metus)</t>
  </si>
  <si>
    <t>ŠMSM</t>
  </si>
  <si>
    <t>R.S.2.3026 Mokyklų, kuriose buvo įdiegtos universalaus dizaino ir kitos inžinerinės priemonės, aplinką pritaikant asmenims turintiems negalią, dalis nuo visų mokyklų (procentai)</t>
  </si>
  <si>
    <t>R.S.2.3027 Mokinių, kurie naudojasi sukurta visos dienos mokyklos infrastruktūra, skaičius (asmenys per metus)</t>
  </si>
  <si>
    <t>P.B.2.0067 Naujos arba modernizuotos švietimo infrastruktūros mokymo klasių talpumas (asmenys)</t>
  </si>
  <si>
    <t>P.S.2.1025 Mokyklos, kuriose buvo įdiegtos universalaus dizaino ir kitos inžinerinės priemonės pritaikant aplinką asmenims, turintiems negalią (skaičius)</t>
  </si>
  <si>
    <t>R.S.2.3027 Mokinių, kurie naudojasi sukurta visos dienos mokyklos infrastruktūra, skaičius (asmenys per metus</t>
  </si>
  <si>
    <t xml:space="preserve">P.B.2.0067 Naujos arba modernizuotos švietimo infrastruktūros mokymo klasių talpumas (asmenys) </t>
  </si>
  <si>
    <t>R.B.2.2070 Naujos arba modernizuotos vaikų priežiūros infrastruktūros naudotojų skaičius per metus (naudotojai)</t>
  </si>
  <si>
    <t>P.B.2.0066 Naujos arba modernizuotos vaikų priežiūros infrastruktūros mokymo klasių talpumas (asmenys)</t>
  </si>
  <si>
    <t>P.S.2.1024 Sukurtų naujų ikimokyklinio ugdymo vietų skaičius (skaičius)</t>
  </si>
  <si>
    <t>R.S.2.3030 Vaikų, pasinaudojusių pavėžėjimo paslaugomis naujai įsigytomis transporto priemonėmis, skaičius per metus (asmenys per metus)</t>
  </si>
  <si>
    <t>P.S.2.1029 Tikslinės transporto priemonės (skaičius)</t>
  </si>
  <si>
    <t>AM Paž_terit</t>
  </si>
  <si>
    <t>R.S.2.3039  Metinis konsoliduotų viešųjų paslaugų vartotojų skaičius (vartotojai per metus)</t>
  </si>
  <si>
    <t>R.S.2.3040 Sukurtos arba atkurtos teritorijos, naudojamos ekonominei, rekreacinei ar turizmo paskirčiai (Hektarai)</t>
  </si>
  <si>
    <t>P.B.2.0076 Integruoti teritorinio vystymo projektai (projektai)</t>
  </si>
  <si>
    <t>P.S.2.1039 Sukurtos arba atkurtos atviros erdvės (kv. m)</t>
  </si>
  <si>
    <t>FZ</t>
  </si>
  <si>
    <t>R.B.2.2062 Naujo ar modernizuoto viešojo transporto naudotojų skaičius per metus (naudotojai/ metus)</t>
  </si>
  <si>
    <t>R.B.2.2029 Numatomas išmetamas šiltnamio efektą sukeliančių dujų kiekis (tonos CO2 ekvivalentu per metus)</t>
  </si>
  <si>
    <t>R.B.2.2064 Dviračiams skirtos infrastruktūros naudotojų skaičius per metus (naudotojai/ metus)</t>
  </si>
  <si>
    <t>P.B.2.0057 Kolektyviniam viešajam transportui skirtų ekologiškų riedmenų pajėgumai (keleiviai)</t>
  </si>
  <si>
    <t>P.S.2.1036 Įsigytos nulinės emisijos viešojo transporto priemonės (skaičius)</t>
  </si>
  <si>
    <t>P.S.2.1035 Įgyvendintos darnaus judumo priemonės (skaičius)</t>
  </si>
  <si>
    <t>P.B.2.0058 Dviračiams skirta infrastruktūra, kuriai suteikta parama (km)</t>
  </si>
  <si>
    <t>P.B.2.0059 Alternatyviųjų degalų infrastruktūra (degalų papildymo/ įkrovimo punktai)</t>
  </si>
  <si>
    <t>DJ</t>
  </si>
  <si>
    <t>2026 III</t>
  </si>
  <si>
    <t>2027 III</t>
  </si>
  <si>
    <t>2025 III</t>
  </si>
  <si>
    <t>2026 IV</t>
  </si>
  <si>
    <t>2025 II</t>
  </si>
  <si>
    <t xml:space="preserve">6 lentelė. Reikalavimai projektams </t>
  </si>
  <si>
    <t xml:space="preserve">7 lentelė. Kiti reikalavimai dėl pažangos priemonės įgyvendinimo </t>
  </si>
  <si>
    <t>2025 I</t>
  </si>
  <si>
    <t>2029 III</t>
  </si>
  <si>
    <t xml:space="preserve">3 lentelė. LT027-02-02-01 Tauragė+ funkcinės zonos pažangos priemonės veiklos, poveiklės ir (arba) projektai </t>
  </si>
  <si>
    <t>III SKIRSNIS</t>
  </si>
  <si>
    <t xml:space="preserve">1 lentelė. LT027-02-02-01 Tauragė+ funkcinės zonos pažangos priemonės įgyvendinimo rezultato rodikliai
</t>
  </si>
  <si>
    <t>2 lentelė. LT027-02-02-01 Tauragė+ funkcinės zonos pažangos priemonės finansavimo šaltiniai ir preliminarus pažangos lėšų poreikis</t>
  </si>
  <si>
    <t xml:space="preserve">4 lentelė. LT027-02-02-01 Tauragė+ funkcinės zonos pažangos priemonės specialieji projektų atrankos kriterijai </t>
  </si>
  <si>
    <t xml:space="preserve">5 lentelė. LT027-02-02-01 Tauragė+ funkcinės zonos pažangos priemonės prioritetiniai projektų atrankos kriterijai </t>
  </si>
  <si>
    <t>Sukurtos arba atkurtos teritorijos, naudojamos ekonominei, rekreacinei ar turizmo paskirčiai (Hektarai)</t>
  </si>
  <si>
    <t>1. Investicinio patrauklumo didinimas ir pramoninių teritorijų infrastruktūros plėtra</t>
  </si>
  <si>
    <t>VšĮ „Žaliasis regionas“</t>
  </si>
  <si>
    <t>Jurbarko raj. sav. administracija</t>
  </si>
  <si>
    <t>2024 I</t>
  </si>
  <si>
    <t>2. Gamtos ir kultūros objektų pritaikymas lankymui bei turizmo informavimo paslaugų plėtra</t>
  </si>
  <si>
    <t>Pagėgių sav. administracija</t>
  </si>
  <si>
    <t>2028 IV</t>
  </si>
  <si>
    <t>3. Viešojo transporto paslaugų prieinamumo didinimas Tauragės regione</t>
  </si>
  <si>
    <t>4. Nuotekų tvarkymo infrastruktūros pajėgumų plėtra</t>
  </si>
  <si>
    <t>UAB „Tauragės vandenys“</t>
  </si>
  <si>
    <t>UAB „Šilalės vandenys“, UAB „Pagėgių komunalinis ūkis“, UAB „Jurbarko vandenys“</t>
  </si>
  <si>
    <t xml:space="preserve">5. Visuomenės sveikatos paslaugų prieinamumo didinimas </t>
  </si>
  <si>
    <t>Jurbarko rajono savivaldybės visuomenės sveikatos biuras</t>
  </si>
  <si>
    <t>MTP</t>
  </si>
  <si>
    <t>R.S.2.3039 Metinis konsoliduotų viešųjų paslaugų vartotojų skaičius (vartotojai per metus)</t>
  </si>
  <si>
    <t>R.B.2.2052 Rekultivuota žemė, naudojama žaliesiems plotams, socialiniams būstams, ekonominei arba kitai paskirčiai (ha)</t>
  </si>
  <si>
    <t>P.B.2.0114 Atviros erdvės, sukurtos arba atkurtos miestų teritorijose (kv. m)</t>
  </si>
  <si>
    <t>VSB</t>
  </si>
  <si>
    <t>R.S.2.3523 Asmenų, po dalyvavimo veiklose pagerinusių sveikatos raštingumo kompetenciją, dalis (proc.)</t>
  </si>
  <si>
    <t>P.S.2.1519 Asmenys, dalyvavę sveikatos raštingumo didinimo veiklose (asm.)</t>
  </si>
  <si>
    <t>P.B.2.0518 (EECO018) Paramą gavusių nacionalinio, regionų ar vietos lygmens viešojo administravimo ar viešąsias paslaugas teikiančių įstaigų skaičius</t>
  </si>
  <si>
    <t>2027 IV</t>
  </si>
  <si>
    <t>AM_Vand</t>
  </si>
  <si>
    <t>R.B.2.2042 Gyventojai, prisijungę bent prie antrinio viešojo nuotekų valymo įrenginių (asmenys)</t>
  </si>
  <si>
    <t>R.B.2.2041 Gyventojai, prisijungę prie patobulintų viešojo vandens tiekimo sistemų (asmenys)</t>
  </si>
  <si>
    <t>P.B.2.0031 Viešojo nuotekų surinkimo tinklo naujų arba atnaujintų vamzdynų ilgis (km)</t>
  </si>
  <si>
    <t>P.B.2.0030 Viešojo vandens tiekimo paskirstymo sistemų naujų arba atnaujintų vamzdynų ilgis (km)</t>
  </si>
  <si>
    <t>P.S.2.1013 Nauji arba atnaujinti geriamojo vandens ruošimo pajėgumai (m3/parą)</t>
  </si>
  <si>
    <t>Soc_B</t>
  </si>
  <si>
    <t>R.B.2.2067 Naujų arba modernizuotų socialinių būstų naudotojų skaičius per metus</t>
  </si>
  <si>
    <t>P.B.2.0065 Naujų arba modernizuotų socialinių būstų talpumas</t>
  </si>
  <si>
    <t>R.S.2.3031 Asmenų, turinčių intelekto ir (ar) psichikos negalią, gavusių paslaugas naujoje ar modernizuotoje infrastruktūroje skaičius per metus</t>
  </si>
  <si>
    <t>P.S.2.1030 Paslaugų intelekto ir (ar) psichikos negalią turintiems asmenims vietų skaičius naujoje ar modernizuotoje infrastruktūroje</t>
  </si>
  <si>
    <t>R.S.2.3033 Socialiai pažeidžiamų, socialinę riziką (atskirtį) patiriančių asmenų, gavusių paslaugas naujoje ar modernizuotoje infrastruktūroje skaičius per metus</t>
  </si>
  <si>
    <t>P.S.2.1031 Paslaugų socialiai pažeidžiamiems, socialinę riziką (atskirtį) patiriantiems asmenims vietų skaičius naujoje ar modernizuotoje infrastruktūroje</t>
  </si>
  <si>
    <t>R.B.2.2074 Naujos arba modernizuotos socialinės rūpybos infrastruktūros naudotojų skaičius per metus</t>
  </si>
  <si>
    <t>P.B.2.0070 Naujos arba modernizuotos socialinės rūpybos infrastruktūros (ne būsto) talpumas</t>
  </si>
  <si>
    <t>2024 IV</t>
  </si>
  <si>
    <t>P.B.2.0036 Žalioji infrastruktūra, kuriai suteikta parama kitais nei prisitaikymo prie klimato kaitos tikslais, hektarai</t>
  </si>
  <si>
    <t>R.B.2.2095 Gyventojai, galintys naudotis nauja ar patobulinta žaliąja infrastruktūra</t>
  </si>
  <si>
    <t>Žalinim</t>
  </si>
  <si>
    <t>Oro_mon</t>
  </si>
  <si>
    <t xml:space="preserve"> TAURAGĖ+ FUNKCINĖS ZONOS PAŽANGOS PRIEMONĖ </t>
  </si>
  <si>
    <t>R.S.2.3526 Asmenų, palankiai vertinančių visuomenės sveikatos priežiūros paslaugų kokybę, dalis (proc.)</t>
  </si>
  <si>
    <t>Priedangos</t>
  </si>
  <si>
    <t>Vandenvietės</t>
  </si>
  <si>
    <t>R.B.2.2096 (RCR 96) Gyventojai, galintys pasinaudoti apsaugos nuo su klimatu nesusijusios gamtinio pavojaus rizikos ir nuo su žmogaus veikla susijusios rizikos priemonėmis (asmenys)</t>
  </si>
  <si>
    <t>P.S.2.1048 Naujos arba  modernizuotos priedangos (skaičius)</t>
  </si>
  <si>
    <t>P.B.2.0029 (RCO 29) Pastatytų arba renovuotų daugiafunkcių priedangų talpumas (asmenys)</t>
  </si>
  <si>
    <t>P.S.2.1049 Modernizuoti savivaldybių ekstremaliųjų situacijų operacijų centrai (skaičius)</t>
  </si>
  <si>
    <t>Atliekos</t>
  </si>
  <si>
    <t xml:space="preserve">P.B.2.0107 Investicijos į rūšiuojamojo atliekų surinkimo įrenginius (eurai) </t>
  </si>
  <si>
    <t xml:space="preserve">P.S.2.1015 Įgyvendintos viešinimo kampanijos atliekų prevencijos ir tvarkymo temomis (skaičius) </t>
  </si>
  <si>
    <t xml:space="preserve">R.B.2.2103 Surinktos atskirai išrūšiuotos atliekos (tonos per metus) </t>
  </si>
  <si>
    <t>Ilgalaikė</t>
  </si>
  <si>
    <t>R.B.2.2073 R-11-002-02-11-01-28 (RCR73) Naujos arba modernizuotos sveikatos priežiūros infrastruktūros naudotojų skaičius per metus (naudotojai per metus)</t>
  </si>
  <si>
    <t>P.B.2.0069 P-11-002-02-11-01-31 (RCO69) Naujos arba modernizuotos sveikatos priežiūros infrastruktūros talpumas (asmenys per metus)</t>
  </si>
  <si>
    <t>P.S.2.1045 Įdiegtos vandenviečių, viešųjų geriamojo vandens tiekėjų, nuotekų tvarkytojų valdymo centrų apsaugos priemonės (skaičius)</t>
  </si>
  <si>
    <t>R.B.2.2052 Rekultivuota žemė, naudojama žaliesiems plotams, socialiniams būstams, ekonominei arba kitai paskirčiai (hektarai)</t>
  </si>
  <si>
    <t>P.B.2.0038 Rekultivuotos žemės, kuriai suteikta parama, plotas (hektarai)</t>
  </si>
  <si>
    <t>Atitinka planuojamų 2023-2029 m. Tauragė+ funkcinės zonos strategijos įgyvendinimo veiksmų plano veiksmą 1.1.2. „Jurbarko miesto pramoninių teritorijų infrastruktūros plėtra“. Poveiklės 1.1 ir 1.2 bus įgyvendinamos kaip vienas projektas (numatomas jungtinis kvietimas)</t>
  </si>
  <si>
    <t>Atitinka 2023–2029 m. Tauragė+ funkcinės zonos strategijos įgyvendinimo veiksmų plano veiksmą 1.1.1 „Skatinimo priemonių investuoti Tauragės regione parengimas ir įgyvendinimas“. Poveiklės 1.1 ir 1.2 bus įgyvendinamos kaip vienas projektas (numatomas jungtinis kvietimas).</t>
  </si>
  <si>
    <r>
      <t>1.1. Skatinimo priemonių investuoti sudarymas Tauragė+ FZ ir pramoninių teritorijų infrastruktūros plėtra Jurbarko mieste</t>
    </r>
    <r>
      <rPr>
        <vertAlign val="superscript"/>
        <sz val="11"/>
        <rFont val="Times New Roman"/>
        <family val="1"/>
        <charset val="186"/>
      </rPr>
      <t>135</t>
    </r>
  </si>
  <si>
    <r>
      <t>1.2. Skatinimo priemonių investuoti sudarymas Tauragė+ FZ ir pramoninių teritorijų infrastruktūros plėtra Jurbarko mieste</t>
    </r>
    <r>
      <rPr>
        <vertAlign val="superscript"/>
        <sz val="11"/>
        <rFont val="Times New Roman"/>
        <family val="1"/>
        <charset val="186"/>
      </rPr>
      <t>136</t>
    </r>
  </si>
  <si>
    <t>Žemaitijos saugomų teritorijų direkcija, 
Jurbarko r. ir Tauragės r. 
savivaldybių administracijos, Valstybinė įmonė Valstybinių miškų urėdija, Juridiniai asmenys, kurių turtas planuojamas tvarkyti ir tvarkomas projekto lėšomis</t>
  </si>
  <si>
    <t>Jurbarko r., Pagėgių, Šilalės r., Tauragės r. savivaldybių administracijos, VšĮ „Žaliasis regionas“</t>
  </si>
  <si>
    <t>R.S.2.3025 Dviračiams skirtos infrastruktūros metinis naudotojų skaičius (naudotojai per metus)</t>
  </si>
  <si>
    <t>P.B.2.0058 Dviračiams skirta infrastruktūra, kuriai suteikta parama (kilometrai)</t>
  </si>
  <si>
    <t>P.S.2.1034 Naujų ar rekonstruotų pastatų, kurių pirminės energijos paklausa yra bent 20 % mažesnė, nei reikalauja energijos beveik nevartojantis pastatas, plotas (kvadratiniai metrai)</t>
  </si>
  <si>
    <r>
      <t>2.1. Gamtos ir kultūros objektų pritaikymas lankymui Jurbarko raj. savivaldybėje</t>
    </r>
    <r>
      <rPr>
        <vertAlign val="superscript"/>
        <sz val="11"/>
        <color theme="1"/>
        <rFont val="Times New Roman"/>
        <family val="1"/>
        <charset val="186"/>
      </rPr>
      <t>137</t>
    </r>
  </si>
  <si>
    <r>
      <t>2.2. Gamtos ir kultūros objektų pritaikymas lankymui Pagėgių savivaldybėje</t>
    </r>
    <r>
      <rPr>
        <vertAlign val="superscript"/>
        <sz val="11"/>
        <rFont val="Times New Roman"/>
        <family val="1"/>
        <charset val="186"/>
      </rPr>
      <t>138</t>
    </r>
  </si>
  <si>
    <t>Žemaitijos saugomų teritorijų direkcija, Valstybinė įmonė Valstybinių miškų urėdija,
Juridiniai asmenys, kurių turtas planuojamas tvarkyti ir tvarkomas projekto lėšomis</t>
  </si>
  <si>
    <r>
      <t>2.3. Gamtos ir kultūros objektų pritaikymas lankymui Šilalės raj. savivaldybėje</t>
    </r>
    <r>
      <rPr>
        <vertAlign val="superscript"/>
        <sz val="11"/>
        <rFont val="Times New Roman"/>
        <family val="1"/>
        <charset val="186"/>
      </rPr>
      <t>139</t>
    </r>
  </si>
  <si>
    <r>
      <t xml:space="preserve">2.4. Gamtos ir kultūros objektų pritaikymas lankymui Tauragės raj. savivaldybėje </t>
    </r>
    <r>
      <rPr>
        <vertAlign val="superscript"/>
        <sz val="11"/>
        <color theme="1"/>
        <rFont val="Times New Roman"/>
        <family val="1"/>
        <charset val="186"/>
      </rPr>
      <t>140</t>
    </r>
  </si>
  <si>
    <t>Tauragės r. sav. administracija</t>
  </si>
  <si>
    <t>Šilalės r. sav. administracija</t>
  </si>
  <si>
    <t>Jurbarko r. sav. administracija</t>
  </si>
  <si>
    <r>
      <t>2.5.  Skatinimo priemonių keliauti Tauragės regione parengimas ir įgyvendinimas bei turizmo vartų įrengimas</t>
    </r>
    <r>
      <rPr>
        <vertAlign val="superscript"/>
        <sz val="11"/>
        <color theme="1"/>
        <rFont val="Times New Roman"/>
        <family val="1"/>
        <charset val="186"/>
      </rPr>
      <t>141</t>
    </r>
  </si>
  <si>
    <t>Jurbarko r. ir Tauragės r. sav. administracijos</t>
  </si>
  <si>
    <t>2.6. neteko galios (2024-05-13 sprendimu Nr. TS-13)</t>
  </si>
  <si>
    <r>
      <t>2.7. Skatinimo priemonių keliauti Tauragės regione parengimas ir įgyvendinimas bei turizmo vartų įrengimas</t>
    </r>
    <r>
      <rPr>
        <vertAlign val="superscript"/>
        <sz val="11"/>
        <color theme="1"/>
        <rFont val="Times New Roman"/>
        <family val="1"/>
        <charset val="186"/>
      </rPr>
      <t>142</t>
    </r>
  </si>
  <si>
    <r>
      <t xml:space="preserve">2.8. Balskų tvenkinio pritaikymas lankymui </t>
    </r>
    <r>
      <rPr>
        <vertAlign val="superscript"/>
        <sz val="11"/>
        <color theme="1"/>
        <rFont val="Times New Roman"/>
        <family val="1"/>
        <charset val="186"/>
      </rPr>
      <t>143</t>
    </r>
  </si>
  <si>
    <t>Juridiniai asmenys, kurių turtas planuojamas tvarkyti ir tvarkomas projekto lėšomis</t>
  </si>
  <si>
    <r>
      <t xml:space="preserve">2.9. Užlenkio ežero (Panemunėje) pritaikymas lankymui </t>
    </r>
    <r>
      <rPr>
        <vertAlign val="superscript"/>
        <sz val="11"/>
        <color theme="1"/>
        <rFont val="Times New Roman"/>
        <family val="1"/>
        <charset val="186"/>
      </rPr>
      <t>144</t>
    </r>
  </si>
  <si>
    <r>
      <t xml:space="preserve">2.10. Šilalės tvenkinio ir Šilalės pušyno bei aplinkinių teritorijų pritaikymas lankymui </t>
    </r>
    <r>
      <rPr>
        <vertAlign val="superscript"/>
        <sz val="11"/>
        <color theme="1"/>
        <rFont val="Times New Roman"/>
        <family val="1"/>
        <charset val="186"/>
      </rPr>
      <t>145</t>
    </r>
  </si>
  <si>
    <t>2028 III</t>
  </si>
  <si>
    <r>
      <t xml:space="preserve">2.16. Kalnėnų karjero pritaikymas lankymui </t>
    </r>
    <r>
      <rPr>
        <vertAlign val="superscript"/>
        <sz val="11"/>
        <rFont val="Times New Roman"/>
        <family val="1"/>
        <charset val="186"/>
      </rPr>
      <t>151</t>
    </r>
  </si>
  <si>
    <r>
      <t xml:space="preserve">2.15. Nemuno, Mituvos ir Imsrės upių pritaikymas lankymui Jurbarko mieste </t>
    </r>
    <r>
      <rPr>
        <vertAlign val="superscript"/>
        <sz val="11"/>
        <rFont val="Times New Roman"/>
        <family val="1"/>
        <charset val="186"/>
      </rPr>
      <t>150</t>
    </r>
  </si>
  <si>
    <r>
      <t xml:space="preserve">2.14. Raudonės pilies ir parko, Smalininkų geležinkelio stoties ir vandens matavimo stoties pritaikymas lankymui </t>
    </r>
    <r>
      <rPr>
        <vertAlign val="superscript"/>
        <sz val="11"/>
        <rFont val="Times New Roman"/>
        <family val="1"/>
        <charset val="186"/>
      </rPr>
      <t>149</t>
    </r>
  </si>
  <si>
    <r>
      <t>2.13. Kraštovaizdžio parko ir Mituvos upės pritaikymo lankymui II etapas</t>
    </r>
    <r>
      <rPr>
        <vertAlign val="superscript"/>
        <sz val="11"/>
        <rFont val="Times New Roman"/>
        <family val="1"/>
        <charset val="186"/>
      </rPr>
      <t>148</t>
    </r>
  </si>
  <si>
    <r>
      <t>2.12. Pilių piliakalnio Kaltinėnuose pritaikymas lankymui</t>
    </r>
    <r>
      <rPr>
        <vertAlign val="superscript"/>
        <sz val="11"/>
        <rFont val="Times New Roman"/>
        <family val="1"/>
        <charset val="186"/>
      </rPr>
      <t>147</t>
    </r>
  </si>
  <si>
    <r>
      <t>2.11. Kvėdarnos tvenkinio  pritaikymas lankymui</t>
    </r>
    <r>
      <rPr>
        <vertAlign val="superscript"/>
        <sz val="11"/>
        <rFont val="Times New Roman"/>
        <family val="1"/>
        <charset val="186"/>
      </rPr>
      <t>146</t>
    </r>
  </si>
  <si>
    <t>2026 II</t>
  </si>
  <si>
    <t>2028 II</t>
  </si>
  <si>
    <t>Jurbarko r., Pagėgių, Šilalės r. ir Tauragės r. sav. administracijos, AB „Via Lietuva“</t>
  </si>
  <si>
    <r>
      <t>3.1. Skatinimo priemonių judėti parengimas ir įgyvendinimas bei viešojo transporto paslaugų prieinamumo didinimas Tauragė+ FZ</t>
    </r>
    <r>
      <rPr>
        <vertAlign val="superscript"/>
        <sz val="11"/>
        <rFont val="Times New Roman"/>
        <family val="1"/>
        <charset val="186"/>
      </rPr>
      <t>152</t>
    </r>
  </si>
  <si>
    <r>
      <t>4.1. Nuotekų tvarkymo infrastruktūros pajėgumų plėtra Tauragė+ FZ</t>
    </r>
    <r>
      <rPr>
        <vertAlign val="superscript"/>
        <sz val="11"/>
        <rFont val="Times New Roman"/>
        <family val="1"/>
        <charset val="186"/>
      </rPr>
      <t>153</t>
    </r>
  </si>
  <si>
    <t>Pagėgių ir Jurbarko r. sav. administracijos</t>
  </si>
  <si>
    <r>
      <t xml:space="preserve">5.1. Visuomenės sveikatos paslaugų prieinamumo didinimas ir prevencinių priemonių, stiprinančių visuomenės sveikatą bei psichologinę gerovę ir atsparumą stiprinimas Jurbarko rajono ir Pagėgių savivaldybėse </t>
    </r>
    <r>
      <rPr>
        <vertAlign val="superscript"/>
        <sz val="11"/>
        <color theme="1"/>
        <rFont val="Times New Roman"/>
        <family val="1"/>
        <charset val="186"/>
      </rPr>
      <t>154</t>
    </r>
  </si>
  <si>
    <t>Atitinka 2023–2029 m. Tauragė+ funkcinės zonos strategijos įgyvendinimo veiksmų plano veiksmus 1.1.6 „Varlaukio (Lybiškių) geležinkelio stoties pritaikymas lankymui“ ir 1.1.7 „Kraštovaizdžio parko Mituvos upės slėnyje pritaikymas lankymui“</t>
  </si>
  <si>
    <t>Atitinka 2023–2029 m. Tauragė+ funkcinės zonos strategijos įgyvendinimo veiksmų plano veiksmus 1.1.13 „Raganų eglės ir Vilkyškių apžvalgos bokšto pritaikymas lankymui“ ir 1.1.14 „Būbliškės piliakalnio pritaikymas lankymui“.</t>
  </si>
  <si>
    <t>Atitinka 20232029 m. Tauragė+ funkcinės zonos strategijos įgyvendinimo veiksmų plano veiksmus 1.1.8 „Pakisio piliakalnio ir Aukuro akmens pritaikymas lankymui“, 1.1.9 „Paršežerio ežero ir Kulgrindos pritaikymas lankymui“ ir 1.1.10. „Padievaičio piliakalnio pasiekiamumo gerinimas ir pritaikymas lankymui“.</t>
  </si>
  <si>
    <t>Atitinka 2023-2029 m. Tauragė+ funkcinės zonos strategijos įgyvendinimo veiksmų plano veiksmus 1.1.11 „Draudenių ežero pritaikymas lankymui“ ir 1.1.12 „Tauragės dvaro parko pritaikymas lankymui“.</t>
  </si>
  <si>
    <t>Atitinka 2023–2029 m. Tauragė+ funkcinės zonos strategijos įgyvendinimo veiksmų plano veiksmus1.1.3 „Skatinimo priemonių keliauti Tauragės regione parengimas ir įgyvendinimas“ ir 1.1.4. „Turistinių vartų į Tauragės regioną įrengimas Jurbarko raj. savivaldybėje“.</t>
  </si>
  <si>
    <t>Atitinka 2023–2029 m. Tauragė+ funkcinės zonos strategijos įgyvendinimo veiksmų plano veiksmus 1.1.23 „Balskų tvenkinio pritaikymas lankymui“.</t>
  </si>
  <si>
    <t>Atitinka 2023–2029 m. Tauragė+ funkcinės zonos strategijos įgyvendinimo veiksmų plano veiksmus 1.1.24 „Užlenkio ežero (Panemunėje) pritaikymas lankymui“.</t>
  </si>
  <si>
    <t>Atitinka 2023–2029 m. Tauragė+ funkcinės zonos strategijos įgyvendinimo veiksmų plano veiksmą 1.1.20 „Šilalės tvenkinio ir Šilalės pušyno bei aplinkinių teritorijų pritaikymas lankymui“.</t>
  </si>
  <si>
    <t>Atitinka 2023–2029 m. Tauragė+ funkcinės zonos strategijos įgyvendinimo veiksmų plano veiksmą 1.1.21 „Kvėdarnos tvenkinio  pritaikymas lankymui“.</t>
  </si>
  <si>
    <t>Atitinka 2023–2029 m. Tauragė+ funkcinės zonos strategijos įgyvendinimo veiksmų plano veiksmą 1.1.22 „Pilių piliakalnio Kaltinėnuose pritaikymas lankymui“.</t>
  </si>
  <si>
    <t>Atitinka 2023–2029 m. Tauragė+ funkcinės zonos strategijos įgyvendinimo veiksmų plano veiksmą 1.1.15 „Kraštovaizdžio parko ir Mituvos upės pritaikymo lankymui II etapas“.</t>
  </si>
  <si>
    <t>Atitinka 2023–2029 m. Tauragė+ funkcinės zonos strategijos įgyvendinimo veiksmų plano veiksmus 1.1.16 „Raudonės pilies ir parko pritaikymas lankymui“ ir 1.1.17 „Smalininkų geležinkelio stoties ir vandens matavimo stoties pritaikymas lankymui“.</t>
  </si>
  <si>
    <t>Atitinka 2023–2029 m. Tauragė+ funkcinės zonos strategijos įgyvendinimo veiksmų plano veiksmą 1.1.18 „Nemuno, Mituvos ir Imsrės upių pritaikymas lankymui Jurbarko mieste“.</t>
  </si>
  <si>
    <t>Atitinka 2023–2029 m. Tauragė+ funkcinės zonos strategijos įgyvendinimo veiksmų plano veiksmą 1.1.19 „Kalnėnų karjero pritaikymas lankymui“.</t>
  </si>
  <si>
    <t>Atitinka 2023–2029 m. Tauragė+ funkcinės zonos strategijos įgyvendinimo veiksmų plano veiksmą 1.2.3. „Nuotekų tvarkymo infrastruktūros pajėgumų plėtra“.</t>
  </si>
  <si>
    <t xml:space="preserve">Atitinka 2023–2029 m. Tauragė+ funkcinės zonos strategijos įgyvendinimo veiksmų plano veiksmą 1.1.5 „Turistinių vartų į Tauragės regioną įrengimas Tauragės raj. savivaldybėje“. Poveiklės 2.5 ir 2.7 bus įgyvendinamos kaip vienas projektas (numatomas jungtinis kvietimas). </t>
  </si>
  <si>
    <t>Šios poveiklės finansuojamos pagal skirtingus Investicijų programų uždavinius (2.5 poveiklė finansuojama 2021–2027 metų Europos Sąjungos fondų investicijų programos 5.2 uždavinio lėšomis, o poveiklė 2.7 – 5.1 uždavinio lėšomis).</t>
  </si>
  <si>
    <t xml:space="preserve">Atitinka 2023–2029 m. Tauragė+ funkcinės zonos strategijos įgyvendinimo veiksmų plano veiksmą 1.2.5. „Visuomenės sveikatos paslaugų prieinamumo didinimas Jurbarko rajono ir Pagėgių savivaldybėse“. </t>
  </si>
  <si>
    <t xml:space="preserve">5.1 poveiklė ir Tauragės RPPl LT027-02-01-03 Kokybiškų visuomenės sveikatos paslaugų prieinamumo didinimo pažangos priemonės 1.1 poveiklė bus įgyvendinamos kaip vienas projektas (numatomas jungtinis kvietimas).  </t>
  </si>
  <si>
    <t xml:space="preserve">Atitinka 2023–2029 m. Tauragė+ funkcinės zonos strategijos įgyvendinimo veiksmų plano veiksmą 1.2.2 „Viešojo transporto paslaugų prieinamumo didinimas Tauragės regione“. </t>
  </si>
  <si>
    <t>Veiksmo 1.2.2 dalis, apimanti autobusų stotelių įrengimą/ modernizavimą Tauragės mieste, numatyta Tauragės RPPl LT027-03-01-01 Darnaus judumo skatinimo Tauragės mieste pažangos priemonėje.</t>
  </si>
  <si>
    <t>R.N.2.5720 Sukurtos arba atkurtos teritorijos, naudojamos ekonominei, rekreacinei ar turizmo paskirčiai (hektarai)</t>
  </si>
  <si>
    <t>P.B.2.0032 Nauji arba atnaujinti nuotekų valymo pajėgumai (gyventojų ekvivalentas)</t>
  </si>
  <si>
    <t>P.B.2.0965 Naujo arba modernizuoto įperkamo, tvaraus socialinio būsto talpumas (asmenys)</t>
  </si>
  <si>
    <t>R.B.2.2967 Naujų arba modernizuotų įperkamų, tvarių socialinių būstų naudotojų skaičius per metus (naudotojai per metus)</t>
  </si>
  <si>
    <t>R.S.2.3055 Viešieji vandens tiekėjai ir nuotekų tvarkytojai, kurie investuoja į saugaus vandens tiekimo užtikrinimo priemones, siekdami padidinti įmonių veiklos atsparumą, skaičius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</si>
</sst>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 #,##0.00_-;_-* &quot;-&quot;??_-;_-@_-"/>
    <numFmt numFmtId="164" formatCode="#,##0.0"/>
  </numFmts>
  <fonts count="26" x14ac:knownFonts="1">
    <font>
      <sz val="11"/>
      <color theme="1"/>
      <name val="Calibri"/>
      <family val="2"/>
      <scheme val="minor"/>
    </font>
    <font>
      <sz val="11"/>
      <color theme="1"/>
      <name val="Calibri"/>
      <family val="2"/>
      <charset val="186"/>
      <scheme val="minor"/>
    </font>
    <font>
      <sz val="11"/>
      <color theme="1"/>
      <name val="Calibri"/>
      <family val="2"/>
      <scheme val="minor"/>
    </font>
    <font>
      <sz val="11"/>
      <color theme="1"/>
      <name val="Times New Roman"/>
      <family val="1"/>
      <charset val="186"/>
    </font>
    <font>
      <sz val="12"/>
      <color theme="1"/>
      <name val="Times New Roman"/>
      <family val="1"/>
      <charset val="186"/>
    </font>
    <font>
      <sz val="8"/>
      <name val="Calibri"/>
      <family val="2"/>
      <scheme val="minor"/>
    </font>
    <font>
      <sz val="12"/>
      <name val="Times New Roman"/>
      <family val="1"/>
      <charset val="186"/>
    </font>
    <font>
      <sz val="12"/>
      <color rgb="FFFF0000"/>
      <name val="Times New Roman"/>
      <family val="1"/>
      <charset val="186"/>
    </font>
    <font>
      <sz val="11"/>
      <color rgb="FFFF0000"/>
      <name val="Calibri"/>
      <family val="2"/>
      <scheme val="minor"/>
    </font>
    <font>
      <b/>
      <sz val="12"/>
      <name val="Times New Roman"/>
      <family val="1"/>
      <charset val="186"/>
    </font>
    <font>
      <sz val="10"/>
      <name val="Arial"/>
      <family val="2"/>
      <charset val="186"/>
    </font>
    <font>
      <b/>
      <sz val="12"/>
      <color rgb="FFFF0000"/>
      <name val="Times New Roman"/>
      <family val="1"/>
      <charset val="186"/>
    </font>
    <font>
      <sz val="11"/>
      <name val="Times New Roman"/>
      <family val="1"/>
      <charset val="186"/>
    </font>
    <font>
      <sz val="11"/>
      <color rgb="FFFF0000"/>
      <name val="Calibri"/>
      <family val="2"/>
      <charset val="186"/>
      <scheme val="minor"/>
    </font>
    <font>
      <vertAlign val="superscript"/>
      <sz val="11"/>
      <color theme="1"/>
      <name val="Times New Roman"/>
      <family val="1"/>
      <charset val="186"/>
    </font>
    <font>
      <i/>
      <sz val="11"/>
      <color theme="1"/>
      <name val="Times New Roman"/>
      <family val="1"/>
      <charset val="186"/>
    </font>
    <font>
      <u/>
      <sz val="11"/>
      <color theme="10"/>
      <name val="Calibri"/>
      <family val="2"/>
      <scheme val="minor"/>
    </font>
    <font>
      <sz val="11"/>
      <color rgb="FF000000"/>
      <name val="Times New Roman"/>
      <family val="1"/>
      <charset val="186"/>
    </font>
    <font>
      <sz val="11"/>
      <name val="Calibri"/>
      <family val="2"/>
      <scheme val="minor"/>
    </font>
    <font>
      <sz val="11"/>
      <color rgb="FFFF0000"/>
      <name val="Times New Roman"/>
      <family val="1"/>
      <charset val="186"/>
    </font>
    <font>
      <b/>
      <sz val="11"/>
      <color rgb="FFFF0000"/>
      <name val="Calibri"/>
      <family val="2"/>
      <charset val="186"/>
      <scheme val="minor"/>
    </font>
    <font>
      <b/>
      <sz val="11"/>
      <name val="Calibri"/>
      <family val="2"/>
      <charset val="186"/>
      <scheme val="minor"/>
    </font>
    <font>
      <vertAlign val="superscript"/>
      <sz val="11"/>
      <name val="Calibri"/>
      <family val="2"/>
      <scheme val="minor"/>
    </font>
    <font>
      <i/>
      <sz val="10"/>
      <name val="Times New Roman"/>
      <family val="1"/>
      <charset val="186"/>
    </font>
    <font>
      <b/>
      <sz val="10"/>
      <name val="Times New Roman"/>
      <family val="1"/>
      <charset val="186"/>
    </font>
    <font>
      <vertAlign val="superscript"/>
      <sz val="11"/>
      <name val="Times New Roman"/>
      <family val="1"/>
      <charset val="186"/>
    </font>
  </fonts>
  <fills count="3">
    <fill>
      <patternFill patternType="none"/>
    </fill>
    <fill>
      <patternFill patternType="gray125"/>
    </fill>
    <fill>
      <patternFill patternType="solid">
        <fgColor theme="4"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bottom/>
      <diagonal/>
    </border>
  </borders>
  <cellStyleXfs count="5">
    <xf numFmtId="0" fontId="0" fillId="0" borderId="0"/>
    <xf numFmtId="43" fontId="2" fillId="0" borderId="0" applyFont="0" applyFill="0" applyBorder="0" applyAlignment="0" applyProtection="0"/>
    <xf numFmtId="0" fontId="1" fillId="0" borderId="0"/>
    <xf numFmtId="0" fontId="10" fillId="0" borderId="0"/>
    <xf numFmtId="0" fontId="16" fillId="0" borderId="0" applyNumberFormat="0" applyFill="0" applyBorder="0" applyAlignment="0" applyProtection="0"/>
  </cellStyleXfs>
  <cellXfs count="188">
    <xf numFmtId="0" fontId="0" fillId="0" borderId="0" xfId="0"/>
    <xf numFmtId="49" fontId="6" fillId="0" borderId="6" xfId="0" applyNumberFormat="1" applyFont="1" applyBorder="1" applyAlignment="1">
      <alignment horizontal="center" vertical="top" wrapText="1"/>
    </xf>
    <xf numFmtId="0" fontId="8" fillId="0" borderId="0" xfId="0" applyFont="1"/>
    <xf numFmtId="3" fontId="6" fillId="0" borderId="4" xfId="0" applyNumberFormat="1" applyFont="1" applyBorder="1" applyAlignment="1">
      <alignment horizontal="center" vertical="center" wrapText="1"/>
    </xf>
    <xf numFmtId="0" fontId="7" fillId="0" borderId="4" xfId="0" applyFont="1" applyBorder="1" applyAlignment="1">
      <alignment horizontal="center" vertical="center"/>
    </xf>
    <xf numFmtId="3" fontId="6" fillId="0" borderId="4" xfId="0" applyNumberFormat="1" applyFont="1" applyBorder="1" applyAlignment="1">
      <alignment horizontal="center" wrapText="1"/>
    </xf>
    <xf numFmtId="164" fontId="6" fillId="0" borderId="4" xfId="0" applyNumberFormat="1" applyFont="1" applyBorder="1" applyAlignment="1">
      <alignment horizontal="center" wrapText="1"/>
    </xf>
    <xf numFmtId="164" fontId="6" fillId="0" borderId="5" xfId="0" applyNumberFormat="1" applyFont="1" applyBorder="1" applyAlignment="1">
      <alignment horizontal="center" wrapText="1"/>
    </xf>
    <xf numFmtId="49" fontId="9" fillId="0" borderId="6" xfId="0" applyNumberFormat="1" applyFont="1" applyBorder="1" applyAlignment="1">
      <alignment horizontal="center" vertical="top" wrapText="1"/>
    </xf>
    <xf numFmtId="43" fontId="9" fillId="0" borderId="1" xfId="0" applyNumberFormat="1" applyFont="1" applyBorder="1"/>
    <xf numFmtId="3" fontId="9" fillId="0" borderId="4" xfId="0" applyNumberFormat="1" applyFont="1" applyBorder="1" applyAlignment="1">
      <alignment horizontal="center" wrapText="1"/>
    </xf>
    <xf numFmtId="0" fontId="3" fillId="0" borderId="0" xfId="0" applyFont="1"/>
    <xf numFmtId="0" fontId="3" fillId="0" borderId="0" xfId="0" applyFont="1" applyAlignment="1">
      <alignment vertical="center" wrapText="1"/>
    </xf>
    <xf numFmtId="0" fontId="3" fillId="0" borderId="0" xfId="0" applyFont="1" applyAlignment="1">
      <alignment vertical="top" wrapText="1"/>
    </xf>
    <xf numFmtId="0" fontId="3" fillId="0" borderId="0" xfId="0" applyFont="1" applyAlignment="1">
      <alignment horizontal="left" vertical="top" wrapText="1"/>
    </xf>
    <xf numFmtId="0" fontId="3" fillId="0" borderId="0" xfId="0" applyFont="1" applyAlignment="1">
      <alignment vertical="top"/>
    </xf>
    <xf numFmtId="4" fontId="6" fillId="0" borderId="4" xfId="0" applyNumberFormat="1" applyFont="1" applyBorder="1" applyAlignment="1">
      <alignment horizontal="center" wrapText="1"/>
    </xf>
    <xf numFmtId="49" fontId="9" fillId="0" borderId="5" xfId="0" applyNumberFormat="1" applyFont="1" applyBorder="1" applyAlignment="1">
      <alignment horizontal="center" vertical="top" wrapText="1"/>
    </xf>
    <xf numFmtId="0" fontId="17" fillId="0" borderId="0" xfId="0" applyFont="1" applyAlignment="1">
      <alignment vertical="top" wrapText="1"/>
    </xf>
    <xf numFmtId="0" fontId="18" fillId="0" borderId="0" xfId="0" applyFont="1"/>
    <xf numFmtId="3" fontId="7" fillId="0" borderId="4" xfId="0" applyNumberFormat="1" applyFont="1" applyBorder="1" applyAlignment="1">
      <alignment horizontal="center" wrapText="1"/>
    </xf>
    <xf numFmtId="0" fontId="11" fillId="0" borderId="0" xfId="0" applyFont="1"/>
    <xf numFmtId="0" fontId="11" fillId="0" borderId="0" xfId="0" applyFont="1" applyAlignment="1">
      <alignment horizontal="center"/>
    </xf>
    <xf numFmtId="0" fontId="8" fillId="0" borderId="0" xfId="0" applyFont="1" applyAlignment="1">
      <alignment wrapText="1"/>
    </xf>
    <xf numFmtId="0" fontId="20" fillId="0" borderId="0" xfId="0" applyFont="1"/>
    <xf numFmtId="0" fontId="13" fillId="0" borderId="0" xfId="0" applyFont="1"/>
    <xf numFmtId="4" fontId="9" fillId="0" borderId="4" xfId="0" applyNumberFormat="1" applyFont="1" applyBorder="1" applyAlignment="1">
      <alignment horizontal="center" wrapText="1"/>
    </xf>
    <xf numFmtId="0" fontId="7" fillId="0" borderId="0" xfId="0" applyFont="1" applyAlignment="1">
      <alignment vertical="top" wrapText="1"/>
    </xf>
    <xf numFmtId="0" fontId="7" fillId="0" borderId="0" xfId="0" applyFont="1" applyAlignment="1">
      <alignment vertical="top"/>
    </xf>
    <xf numFmtId="43" fontId="7" fillId="0" borderId="0" xfId="1" applyFont="1" applyBorder="1" applyAlignment="1">
      <alignment vertical="top"/>
    </xf>
    <xf numFmtId="4" fontId="7" fillId="0" borderId="0" xfId="0" applyNumberFormat="1" applyFont="1" applyAlignment="1">
      <alignment vertical="top"/>
    </xf>
    <xf numFmtId="49" fontId="7" fillId="0" borderId="0" xfId="0" applyNumberFormat="1" applyFont="1" applyAlignment="1">
      <alignment horizontal="center" vertical="top" wrapText="1"/>
    </xf>
    <xf numFmtId="3" fontId="8" fillId="0" borderId="0" xfId="0" applyNumberFormat="1" applyFont="1"/>
    <xf numFmtId="0" fontId="9" fillId="0" borderId="0" xfId="0" applyFont="1"/>
    <xf numFmtId="0" fontId="9"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9" fillId="0" borderId="3" xfId="0" applyFont="1" applyBorder="1" applyAlignment="1">
      <alignment vertical="top"/>
    </xf>
    <xf numFmtId="0" fontId="6" fillId="0" borderId="1" xfId="0" applyFont="1" applyBorder="1" applyAlignment="1">
      <alignment horizontal="center" vertical="center"/>
    </xf>
    <xf numFmtId="4" fontId="6" fillId="0" borderId="4" xfId="0" applyNumberFormat="1" applyFont="1" applyBorder="1" applyAlignment="1">
      <alignment horizontal="center" vertical="center" wrapText="1"/>
    </xf>
    <xf numFmtId="0" fontId="7" fillId="0" borderId="4" xfId="0" applyFont="1" applyBorder="1" applyAlignment="1">
      <alignment horizontal="left" vertical="top" wrapText="1"/>
    </xf>
    <xf numFmtId="0" fontId="7" fillId="0" borderId="4" xfId="0" applyFont="1" applyBorder="1" applyAlignment="1">
      <alignment horizontal="center" vertical="top" wrapText="1"/>
    </xf>
    <xf numFmtId="0" fontId="7" fillId="0" borderId="4" xfId="0" applyFont="1" applyBorder="1" applyAlignment="1">
      <alignment horizontal="center" vertical="center" wrapText="1"/>
    </xf>
    <xf numFmtId="4" fontId="7" fillId="0" borderId="4" xfId="0" applyNumberFormat="1" applyFont="1" applyBorder="1" applyAlignment="1">
      <alignment horizontal="center" vertical="top" wrapText="1"/>
    </xf>
    <xf numFmtId="0" fontId="21" fillId="0" borderId="0" xfId="0" applyFont="1"/>
    <xf numFmtId="0" fontId="6" fillId="0" borderId="0" xfId="0" applyFont="1" applyAlignment="1">
      <alignment vertical="top" wrapText="1"/>
    </xf>
    <xf numFmtId="0" fontId="6" fillId="0" borderId="0" xfId="0" applyFont="1" applyAlignment="1">
      <alignment horizontal="center" vertical="center" wrapText="1"/>
    </xf>
    <xf numFmtId="0" fontId="6" fillId="0" borderId="0" xfId="0" applyFont="1" applyAlignment="1">
      <alignment vertical="center"/>
    </xf>
    <xf numFmtId="49" fontId="6" fillId="0" borderId="0" xfId="0" applyNumberFormat="1" applyFont="1" applyAlignment="1">
      <alignment horizontal="center" vertical="top" wrapText="1"/>
    </xf>
    <xf numFmtId="3" fontId="6" fillId="0" borderId="0" xfId="0" applyNumberFormat="1" applyFont="1" applyAlignment="1">
      <alignment horizontal="center" vertical="center" wrapText="1"/>
    </xf>
    <xf numFmtId="0" fontId="22" fillId="0" borderId="0" xfId="4" applyFont="1"/>
    <xf numFmtId="2" fontId="24" fillId="0" borderId="0" xfId="0" applyNumberFormat="1" applyFont="1"/>
    <xf numFmtId="164" fontId="9" fillId="0" borderId="4" xfId="0" applyNumberFormat="1" applyFont="1" applyBorder="1" applyAlignment="1">
      <alignment horizontal="center" wrapText="1"/>
    </xf>
    <xf numFmtId="0" fontId="15" fillId="0" borderId="1" xfId="0" applyFont="1" applyBorder="1" applyAlignment="1">
      <alignment horizontal="left" vertical="top" wrapText="1"/>
    </xf>
    <xf numFmtId="0" fontId="9" fillId="2" borderId="1" xfId="0" applyFont="1" applyFill="1" applyBorder="1" applyAlignment="1">
      <alignment vertical="center" wrapText="1"/>
    </xf>
    <xf numFmtId="0" fontId="6" fillId="2" borderId="1" xfId="0" applyFont="1" applyFill="1" applyBorder="1" applyAlignment="1">
      <alignment vertical="center"/>
    </xf>
    <xf numFmtId="0" fontId="7" fillId="0" borderId="1" xfId="0" applyFont="1" applyBorder="1" applyAlignment="1">
      <alignment vertical="top" wrapText="1"/>
    </xf>
    <xf numFmtId="164" fontId="9" fillId="0" borderId="4" xfId="0" applyNumberFormat="1" applyFont="1" applyBorder="1" applyAlignment="1">
      <alignment horizontal="center"/>
    </xf>
    <xf numFmtId="4" fontId="9" fillId="0" borderId="4" xfId="0" applyNumberFormat="1" applyFont="1" applyBorder="1" applyAlignment="1">
      <alignment horizontal="center"/>
    </xf>
    <xf numFmtId="0" fontId="23" fillId="0" borderId="0" xfId="0" applyFont="1"/>
    <xf numFmtId="0" fontId="23" fillId="0" borderId="0" xfId="0" applyFont="1" applyAlignment="1">
      <alignment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4" xfId="0" applyFont="1" applyBorder="1" applyAlignment="1">
      <alignment horizontal="left" vertical="top" wrapText="1"/>
    </xf>
    <xf numFmtId="0" fontId="6" fillId="0" borderId="6" xfId="0" applyFont="1" applyBorder="1" applyAlignment="1">
      <alignment horizontal="left" vertical="top" wrapText="1"/>
    </xf>
    <xf numFmtId="4" fontId="9" fillId="0" borderId="1" xfId="0" applyNumberFormat="1" applyFont="1" applyBorder="1" applyAlignment="1">
      <alignment horizontal="center" vertical="top"/>
    </xf>
    <xf numFmtId="4" fontId="6" fillId="0" borderId="1" xfId="0" applyNumberFormat="1" applyFont="1" applyBorder="1" applyAlignment="1">
      <alignment horizontal="center" vertical="top" wrapText="1"/>
    </xf>
    <xf numFmtId="0" fontId="6" fillId="0" borderId="1" xfId="0" applyFont="1" applyBorder="1" applyAlignment="1">
      <alignment horizontal="center" vertical="center" wrapText="1"/>
    </xf>
    <xf numFmtId="0" fontId="6" fillId="0" borderId="4" xfId="0" applyFont="1" applyBorder="1" applyAlignment="1">
      <alignment horizontal="center" vertical="top" wrapText="1"/>
    </xf>
    <xf numFmtId="0" fontId="6" fillId="0" borderId="5" xfId="0" applyFont="1" applyBorder="1" applyAlignment="1">
      <alignment horizontal="center" vertical="top" wrapText="1"/>
    </xf>
    <xf numFmtId="0" fontId="9" fillId="0" borderId="4" xfId="0" applyFont="1" applyBorder="1" applyAlignment="1">
      <alignment horizontal="left" vertical="top" wrapText="1"/>
    </xf>
    <xf numFmtId="0" fontId="9" fillId="0" borderId="6" xfId="0" applyFont="1" applyBorder="1" applyAlignment="1">
      <alignment horizontal="left" vertical="top" wrapText="1"/>
    </xf>
    <xf numFmtId="0" fontId="9" fillId="0" borderId="4" xfId="0" applyFont="1" applyBorder="1" applyAlignment="1">
      <alignment horizontal="center" vertical="top" wrapText="1"/>
    </xf>
    <xf numFmtId="0" fontId="9" fillId="0" borderId="5" xfId="0" applyFont="1" applyBorder="1" applyAlignment="1">
      <alignment horizontal="center" vertical="top" wrapText="1"/>
    </xf>
    <xf numFmtId="0" fontId="6" fillId="0" borderId="5" xfId="0" applyFont="1" applyBorder="1" applyAlignment="1">
      <alignment horizontal="left" vertical="top"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0" borderId="1" xfId="0" applyFont="1" applyBorder="1" applyAlignment="1">
      <alignment horizontal="left" vertical="top" wrapText="1"/>
    </xf>
    <xf numFmtId="0" fontId="6" fillId="0" borderId="1" xfId="0" applyFont="1" applyBorder="1" applyAlignment="1">
      <alignment horizontal="center" vertical="top" wrapText="1"/>
    </xf>
    <xf numFmtId="0" fontId="6" fillId="0" borderId="2"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9" fillId="0" borderId="3" xfId="0" applyFont="1" applyBorder="1" applyAlignment="1">
      <alignment horizontal="left" vertical="top"/>
    </xf>
    <xf numFmtId="0" fontId="9" fillId="2" borderId="2"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8"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xf>
    <xf numFmtId="4" fontId="9" fillId="0" borderId="4" xfId="0" applyNumberFormat="1" applyFont="1" applyBorder="1" applyAlignment="1">
      <alignment horizontal="center" vertical="top" wrapText="1"/>
    </xf>
    <xf numFmtId="4" fontId="9" fillId="0" borderId="5" xfId="0" applyNumberFormat="1" applyFont="1" applyBorder="1" applyAlignment="1">
      <alignment horizontal="center" vertical="top" wrapText="1"/>
    </xf>
    <xf numFmtId="0" fontId="6" fillId="0" borderId="9" xfId="0" applyFont="1" applyBorder="1" applyAlignment="1">
      <alignment vertical="top" wrapText="1"/>
    </xf>
    <xf numFmtId="0" fontId="6" fillId="0" borderId="13" xfId="0" applyFont="1" applyBorder="1" applyAlignment="1">
      <alignment vertical="top" wrapText="1"/>
    </xf>
    <xf numFmtId="0" fontId="6" fillId="0" borderId="10" xfId="0" applyFont="1" applyBorder="1" applyAlignment="1">
      <alignment vertical="top" wrapText="1"/>
    </xf>
    <xf numFmtId="0" fontId="6" fillId="0" borderId="11" xfId="0" applyFont="1" applyBorder="1" applyAlignment="1">
      <alignment vertical="top" wrapText="1"/>
    </xf>
    <xf numFmtId="0" fontId="6" fillId="0" borderId="3" xfId="0" applyFont="1" applyBorder="1" applyAlignment="1">
      <alignment vertical="top" wrapText="1"/>
    </xf>
    <xf numFmtId="0" fontId="6" fillId="0" borderId="12" xfId="0" applyFont="1" applyBorder="1" applyAlignment="1">
      <alignment vertical="top" wrapText="1"/>
    </xf>
    <xf numFmtId="4" fontId="6" fillId="0" borderId="1" xfId="0" applyNumberFormat="1" applyFont="1" applyBorder="1" applyAlignment="1">
      <alignment horizontal="center" vertical="top"/>
    </xf>
    <xf numFmtId="0" fontId="9" fillId="2" borderId="1" xfId="0" applyFont="1" applyFill="1" applyBorder="1" applyAlignment="1">
      <alignment horizontal="center"/>
    </xf>
    <xf numFmtId="0" fontId="6" fillId="2" borderId="1" xfId="0" applyFont="1" applyFill="1" applyBorder="1" applyAlignment="1">
      <alignment horizontal="center"/>
    </xf>
    <xf numFmtId="0" fontId="9" fillId="0" borderId="5" xfId="0" applyFont="1" applyBorder="1" applyAlignment="1">
      <alignment horizontal="left" vertical="top" wrapText="1"/>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0" xfId="0" applyFont="1" applyAlignment="1">
      <alignment horizontal="right"/>
    </xf>
    <xf numFmtId="49" fontId="6" fillId="0" borderId="11" xfId="0" applyNumberFormat="1" applyFont="1" applyBorder="1" applyAlignment="1">
      <alignment horizontal="center" vertical="top" wrapText="1"/>
    </xf>
    <xf numFmtId="49" fontId="6" fillId="0" borderId="3" xfId="0" applyNumberFormat="1" applyFont="1" applyBorder="1" applyAlignment="1">
      <alignment horizontal="center" vertical="top" wrapText="1"/>
    </xf>
    <xf numFmtId="49" fontId="6" fillId="0" borderId="12" xfId="0" applyNumberFormat="1" applyFont="1" applyBorder="1" applyAlignment="1">
      <alignment horizontal="center" vertical="top" wrapText="1"/>
    </xf>
    <xf numFmtId="0" fontId="9" fillId="0" borderId="0" xfId="0" applyFont="1" applyAlignment="1">
      <alignment horizontal="center"/>
    </xf>
    <xf numFmtId="0" fontId="6" fillId="0" borderId="4" xfId="0" applyFont="1" applyBorder="1" applyAlignment="1">
      <alignment vertical="top"/>
    </xf>
    <xf numFmtId="0" fontId="6" fillId="0" borderId="6" xfId="0" applyFont="1" applyBorder="1" applyAlignment="1">
      <alignment vertical="top"/>
    </xf>
    <xf numFmtId="0" fontId="6" fillId="0" borderId="9" xfId="0" applyFont="1" applyBorder="1" applyAlignment="1">
      <alignment vertical="top"/>
    </xf>
    <xf numFmtId="0" fontId="6" fillId="0" borderId="10" xfId="0" applyFont="1" applyBorder="1" applyAlignment="1">
      <alignment vertical="top"/>
    </xf>
    <xf numFmtId="0" fontId="6" fillId="0" borderId="11" xfId="0" applyFont="1" applyBorder="1" applyAlignment="1">
      <alignment vertical="top"/>
    </xf>
    <xf numFmtId="0" fontId="6" fillId="0" borderId="12" xfId="0" applyFont="1" applyBorder="1" applyAlignment="1">
      <alignment vertical="top"/>
    </xf>
    <xf numFmtId="0" fontId="6" fillId="0" borderId="1" xfId="0" applyFont="1" applyBorder="1" applyAlignment="1">
      <alignment horizontal="left" wrapText="1"/>
    </xf>
    <xf numFmtId="0" fontId="7" fillId="0" borderId="4" xfId="0" applyFont="1" applyBorder="1" applyAlignment="1">
      <alignment horizontal="center" vertical="top" wrapText="1"/>
    </xf>
    <xf numFmtId="0" fontId="7" fillId="0" borderId="5" xfId="0" applyFont="1" applyBorder="1" applyAlignment="1">
      <alignment horizontal="center" vertical="top" wrapText="1"/>
    </xf>
    <xf numFmtId="0" fontId="7" fillId="0" borderId="6" xfId="0" applyFont="1" applyBorder="1" applyAlignment="1">
      <alignment horizontal="center" vertical="top" wrapText="1"/>
    </xf>
    <xf numFmtId="0" fontId="6" fillId="0" borderId="6" xfId="0" applyFont="1" applyBorder="1" applyAlignment="1">
      <alignment horizontal="center" vertical="center" wrapText="1"/>
    </xf>
    <xf numFmtId="0" fontId="9" fillId="0" borderId="1" xfId="0" applyFont="1" applyBorder="1" applyAlignment="1">
      <alignment horizontal="right"/>
    </xf>
    <xf numFmtId="0" fontId="6" fillId="0" borderId="6" xfId="0" applyFont="1" applyBorder="1" applyAlignment="1">
      <alignment horizontal="center" vertical="top" wrapText="1"/>
    </xf>
    <xf numFmtId="0" fontId="9" fillId="0" borderId="6" xfId="0" applyFont="1" applyBorder="1" applyAlignment="1">
      <alignment horizontal="center" vertical="center" wrapText="1"/>
    </xf>
    <xf numFmtId="0" fontId="9" fillId="0" borderId="1" xfId="0" applyFont="1" applyBorder="1" applyAlignment="1">
      <alignment horizontal="left" wrapText="1"/>
    </xf>
    <xf numFmtId="3" fontId="6" fillId="0" borderId="4" xfId="0" applyNumberFormat="1" applyFont="1" applyBorder="1" applyAlignment="1">
      <alignment horizontal="center" vertical="center" wrapText="1"/>
    </xf>
    <xf numFmtId="0" fontId="6" fillId="0" borderId="4" xfId="0" applyFont="1" applyBorder="1" applyAlignment="1">
      <alignment horizontal="center" vertical="center"/>
    </xf>
    <xf numFmtId="0" fontId="9" fillId="0" borderId="3" xfId="0" applyFont="1" applyBorder="1" applyAlignment="1">
      <alignment horizontal="left"/>
    </xf>
    <xf numFmtId="0" fontId="9" fillId="0" borderId="1" xfId="0" applyFont="1" applyBorder="1" applyAlignment="1">
      <alignment horizontal="left" vertical="top" wrapText="1"/>
    </xf>
    <xf numFmtId="0" fontId="9" fillId="0" borderId="1" xfId="0" applyFont="1" applyBorder="1" applyAlignment="1">
      <alignment horizontal="center" vertical="top"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1" xfId="0" applyFont="1" applyBorder="1" applyAlignment="1">
      <alignment horizontal="left" vertical="center"/>
    </xf>
    <xf numFmtId="4" fontId="6" fillId="0" borderId="4" xfId="0" applyNumberFormat="1" applyFont="1" applyBorder="1" applyAlignment="1">
      <alignment horizontal="center" vertical="top" wrapText="1"/>
    </xf>
    <xf numFmtId="4" fontId="6" fillId="0" borderId="5" xfId="0" applyNumberFormat="1" applyFont="1" applyBorder="1" applyAlignment="1">
      <alignment horizontal="center" vertical="top" wrapText="1"/>
    </xf>
    <xf numFmtId="4" fontId="6" fillId="0" borderId="6" xfId="0" applyNumberFormat="1" applyFont="1" applyBorder="1" applyAlignment="1">
      <alignment horizontal="center" vertical="top" wrapText="1"/>
    </xf>
    <xf numFmtId="0" fontId="12" fillId="0" borderId="4" xfId="0" applyFont="1" applyBorder="1" applyAlignment="1">
      <alignment horizontal="left" vertical="top" wrapText="1"/>
    </xf>
    <xf numFmtId="0" fontId="12" fillId="0" borderId="5" xfId="0" applyFont="1" applyBorder="1" applyAlignment="1">
      <alignment horizontal="left" vertical="top" wrapText="1"/>
    </xf>
    <xf numFmtId="0" fontId="12" fillId="0" borderId="6" xfId="0" applyFont="1" applyBorder="1" applyAlignment="1">
      <alignment horizontal="left" vertical="top" wrapText="1"/>
    </xf>
    <xf numFmtId="0" fontId="19" fillId="0" borderId="4" xfId="0" applyFont="1" applyBorder="1" applyAlignment="1">
      <alignment horizontal="center" vertical="top" wrapText="1"/>
    </xf>
    <xf numFmtId="0" fontId="19" fillId="0" borderId="5" xfId="0" applyFont="1" applyBorder="1" applyAlignment="1">
      <alignment horizontal="center" vertical="top" wrapText="1"/>
    </xf>
    <xf numFmtId="0" fontId="19" fillId="0" borderId="6" xfId="0" applyFont="1" applyBorder="1" applyAlignment="1">
      <alignment horizontal="center" vertical="top" wrapText="1"/>
    </xf>
    <xf numFmtId="0" fontId="12" fillId="0" borderId="4" xfId="0" applyFont="1" applyBorder="1" applyAlignment="1">
      <alignment horizontal="center" vertical="top" wrapText="1"/>
    </xf>
    <xf numFmtId="0" fontId="12" fillId="0" borderId="5" xfId="0" applyFont="1" applyBorder="1" applyAlignment="1">
      <alignment horizontal="center" vertical="top" wrapText="1"/>
    </xf>
    <xf numFmtId="0" fontId="12" fillId="0" borderId="6" xfId="0" applyFont="1" applyBorder="1" applyAlignment="1">
      <alignment horizontal="center" vertical="top" wrapText="1"/>
    </xf>
    <xf numFmtId="0" fontId="6" fillId="0" borderId="4" xfId="0" applyFont="1" applyBorder="1" applyAlignment="1">
      <alignment vertical="top" wrapText="1"/>
    </xf>
    <xf numFmtId="0" fontId="6" fillId="0" borderId="6" xfId="0" applyFont="1" applyBorder="1" applyAlignment="1">
      <alignment vertical="top" wrapText="1"/>
    </xf>
    <xf numFmtId="0" fontId="19" fillId="0" borderId="4" xfId="0" applyFont="1" applyBorder="1" applyAlignment="1">
      <alignment horizontal="left" vertical="top" wrapText="1"/>
    </xf>
    <xf numFmtId="0" fontId="19" fillId="0" borderId="5" xfId="0" applyFont="1" applyBorder="1" applyAlignment="1">
      <alignment horizontal="left" vertical="top" wrapText="1"/>
    </xf>
    <xf numFmtId="0" fontId="19" fillId="0" borderId="6" xfId="0" applyFont="1" applyBorder="1" applyAlignment="1">
      <alignment horizontal="left" vertical="top"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4" xfId="0" applyFont="1" applyBorder="1" applyAlignment="1">
      <alignment horizontal="center" vertical="top" wrapText="1"/>
    </xf>
    <xf numFmtId="0" fontId="3" fillId="0" borderId="5" xfId="0" applyFont="1" applyBorder="1" applyAlignment="1">
      <alignment horizontal="center" vertical="top" wrapText="1"/>
    </xf>
    <xf numFmtId="0" fontId="3" fillId="0" borderId="6" xfId="0" applyFont="1" applyBorder="1" applyAlignment="1">
      <alignment horizontal="center" vertical="top" wrapText="1"/>
    </xf>
    <xf numFmtId="4" fontId="4" fillId="0" borderId="4" xfId="0" applyNumberFormat="1" applyFont="1" applyBorder="1" applyAlignment="1">
      <alignment horizontal="center" vertical="top" wrapText="1"/>
    </xf>
    <xf numFmtId="4" fontId="4" fillId="0" borderId="5" xfId="0" applyNumberFormat="1" applyFont="1" applyBorder="1" applyAlignment="1">
      <alignment horizontal="center" vertical="top" wrapText="1"/>
    </xf>
    <xf numFmtId="4" fontId="4" fillId="0" borderId="6" xfId="0" applyNumberFormat="1" applyFont="1" applyBorder="1" applyAlignment="1">
      <alignment horizontal="center" vertical="top" wrapText="1"/>
    </xf>
    <xf numFmtId="0" fontId="6" fillId="0" borderId="1" xfId="0" applyFont="1" applyBorder="1" applyAlignment="1">
      <alignment vertical="top" wrapText="1"/>
    </xf>
    <xf numFmtId="0" fontId="9" fillId="0" borderId="1" xfId="0" applyFont="1" applyBorder="1" applyAlignment="1">
      <alignment vertical="top" wrapText="1"/>
    </xf>
    <xf numFmtId="0" fontId="9" fillId="0" borderId="2" xfId="0" applyFont="1" applyBorder="1" applyAlignment="1">
      <alignment vertical="top" wrapText="1"/>
    </xf>
    <xf numFmtId="4" fontId="9" fillId="0" borderId="6" xfId="0" applyNumberFormat="1" applyFont="1" applyBorder="1" applyAlignment="1">
      <alignment horizontal="center" vertical="top" wrapText="1"/>
    </xf>
    <xf numFmtId="0" fontId="9" fillId="0" borderId="14" xfId="0" applyFont="1" applyBorder="1" applyAlignment="1">
      <alignment horizontal="center" vertical="center"/>
    </xf>
    <xf numFmtId="0" fontId="9" fillId="0" borderId="12" xfId="0" applyFont="1" applyBorder="1" applyAlignment="1">
      <alignment horizontal="center" vertical="center"/>
    </xf>
    <xf numFmtId="0" fontId="12" fillId="0" borderId="4" xfId="4" applyFont="1" applyBorder="1" applyAlignment="1">
      <alignment horizontal="left" vertical="top" wrapText="1"/>
    </xf>
    <xf numFmtId="0" fontId="12" fillId="0" borderId="5" xfId="4" applyFont="1" applyBorder="1" applyAlignment="1">
      <alignment horizontal="left" vertical="top" wrapText="1"/>
    </xf>
    <xf numFmtId="0" fontId="6" fillId="0" borderId="1" xfId="0" applyFont="1" applyBorder="1" applyAlignment="1">
      <alignment horizontal="center" vertical="top"/>
    </xf>
    <xf numFmtId="0" fontId="11" fillId="0" borderId="3" xfId="0" applyFont="1" applyBorder="1" applyAlignment="1">
      <alignment horizontal="left" wrapText="1"/>
    </xf>
    <xf numFmtId="0" fontId="11" fillId="0" borderId="3" xfId="0" applyFont="1" applyBorder="1" applyAlignment="1">
      <alignment horizontal="left"/>
    </xf>
    <xf numFmtId="3" fontId="6" fillId="0" borderId="4" xfId="0" applyNumberFormat="1" applyFont="1" applyBorder="1" applyAlignment="1">
      <alignment horizontal="center" vertical="center"/>
    </xf>
    <xf numFmtId="0" fontId="9" fillId="0" borderId="1" xfId="0" applyFont="1" applyBorder="1" applyAlignment="1">
      <alignment horizontal="center" vertical="top"/>
    </xf>
    <xf numFmtId="2" fontId="6" fillId="0" borderId="1" xfId="0" applyNumberFormat="1" applyFont="1" applyBorder="1" applyAlignment="1">
      <alignment horizontal="center" vertical="top"/>
    </xf>
    <xf numFmtId="0" fontId="9" fillId="2" borderId="1" xfId="0" applyFont="1" applyFill="1" applyBorder="1" applyAlignment="1">
      <alignment vertical="center" wrapText="1"/>
    </xf>
    <xf numFmtId="0" fontId="20" fillId="0" borderId="1" xfId="0" applyFont="1" applyBorder="1" applyAlignment="1">
      <alignment horizontal="center"/>
    </xf>
    <xf numFmtId="0" fontId="3" fillId="0" borderId="1" xfId="0" applyFont="1" applyBorder="1" applyAlignment="1">
      <alignment horizontal="left" vertical="top" wrapText="1"/>
    </xf>
    <xf numFmtId="0" fontId="9" fillId="0" borderId="6" xfId="0" applyFont="1" applyBorder="1" applyAlignment="1">
      <alignment horizontal="center" vertical="top" wrapText="1"/>
    </xf>
    <xf numFmtId="0" fontId="12" fillId="0" borderId="1" xfId="0" applyFont="1" applyBorder="1" applyAlignment="1">
      <alignment horizontal="left" vertical="top" wrapText="1"/>
    </xf>
    <xf numFmtId="0" fontId="23" fillId="0" borderId="0" xfId="0" applyFont="1" applyAlignment="1">
      <alignment horizontal="left" wrapText="1"/>
    </xf>
    <xf numFmtId="4" fontId="9" fillId="0" borderId="1" xfId="0" applyNumberFormat="1" applyFont="1" applyBorder="1" applyAlignment="1">
      <alignment horizontal="center" vertical="top" wrapText="1"/>
    </xf>
    <xf numFmtId="0" fontId="7" fillId="0" borderId="1" xfId="0" applyFont="1" applyBorder="1" applyAlignment="1">
      <alignment horizontal="center" vertical="top" wrapText="1"/>
    </xf>
  </cellXfs>
  <cellStyles count="5">
    <cellStyle name="Hipersaitas" xfId="4" builtinId="8"/>
    <cellStyle name="Įprastas" xfId="0" builtinId="0"/>
    <cellStyle name="Įprastas 2" xfId="3" xr:uid="{491590BE-298F-489C-9F88-6ED2C7F57570}"/>
    <cellStyle name="Kablelis" xfId="1" builtinId="3"/>
    <cellStyle name="Normal 2" xfId="2" xr:uid="{3DE1657F-0289-41B1-A845-B409DB5F1390}"/>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xr9:uid="{2E6011E5-469D-4BB5-BA2A-E644526AE22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89F78-319F-4B07-8E94-20F8A80E9AB1}">
  <sheetPr>
    <pageSetUpPr fitToPage="1"/>
  </sheetPr>
  <dimension ref="A2:T244"/>
  <sheetViews>
    <sheetView tabSelected="1" zoomScale="60" zoomScaleNormal="60" workbookViewId="0">
      <selection activeCell="F29" sqref="F29:H29"/>
    </sheetView>
  </sheetViews>
  <sheetFormatPr defaultColWidth="8.7265625" defaultRowHeight="14.5" x14ac:dyDescent="0.35"/>
  <cols>
    <col min="1" max="1" width="8.7265625" style="2"/>
    <col min="2" max="2" width="17.54296875" style="2" customWidth="1"/>
    <col min="3" max="3" width="12.7265625" style="2" customWidth="1"/>
    <col min="4" max="4" width="19.54296875" style="2" customWidth="1"/>
    <col min="5" max="5" width="18.453125" style="2" customWidth="1"/>
    <col min="6" max="6" width="10.54296875" style="2" customWidth="1"/>
    <col min="7" max="7" width="19.26953125" style="2" customWidth="1"/>
    <col min="8" max="8" width="13.54296875" style="2" customWidth="1"/>
    <col min="9" max="9" width="15.54296875" style="2" customWidth="1"/>
    <col min="10" max="10" width="10.54296875" style="2" customWidth="1"/>
    <col min="11" max="11" width="14.54296875" style="2" customWidth="1"/>
    <col min="12" max="12" width="17.7265625" style="2" customWidth="1"/>
    <col min="13" max="13" width="16.26953125" style="2" customWidth="1"/>
    <col min="14" max="14" width="44.54296875" style="2" customWidth="1"/>
    <col min="15" max="15" width="12.453125" style="2" customWidth="1"/>
    <col min="16" max="17" width="14.453125" style="2" customWidth="1"/>
    <col min="18" max="19" width="8.7265625" style="2"/>
    <col min="20" max="20" width="27.453125" style="2" customWidth="1"/>
    <col min="21" max="16384" width="8.7265625" style="2"/>
  </cols>
  <sheetData>
    <row r="2" spans="2:17" ht="15.5" x14ac:dyDescent="0.35">
      <c r="B2" s="113" t="s">
        <v>111</v>
      </c>
      <c r="C2" s="113"/>
      <c r="D2" s="113"/>
      <c r="E2" s="113"/>
      <c r="F2" s="113"/>
      <c r="G2" s="113"/>
      <c r="H2" s="113"/>
      <c r="I2" s="113"/>
      <c r="J2" s="113"/>
      <c r="K2" s="113"/>
      <c r="L2" s="113"/>
      <c r="M2" s="113"/>
      <c r="N2" s="113"/>
      <c r="O2" s="113"/>
      <c r="P2" s="113"/>
      <c r="Q2" s="113"/>
    </row>
    <row r="3" spans="2:17" ht="15.5" x14ac:dyDescent="0.35">
      <c r="B3" s="19"/>
      <c r="C3" s="33"/>
      <c r="D3" s="33"/>
      <c r="E3" s="33"/>
      <c r="F3" s="33"/>
      <c r="G3" s="109" t="s">
        <v>70</v>
      </c>
      <c r="H3" s="109"/>
      <c r="I3" s="33" t="s">
        <v>159</v>
      </c>
      <c r="J3" s="33"/>
      <c r="K3" s="33"/>
      <c r="L3" s="33"/>
      <c r="M3" s="33"/>
      <c r="N3" s="33"/>
      <c r="O3" s="33"/>
      <c r="P3" s="33"/>
      <c r="Q3" s="33"/>
    </row>
    <row r="4" spans="2:17" ht="15.5" x14ac:dyDescent="0.35">
      <c r="B4" s="22"/>
      <c r="C4" s="22"/>
      <c r="D4" s="22"/>
      <c r="E4" s="22"/>
      <c r="F4" s="22"/>
      <c r="G4" s="22"/>
      <c r="H4" s="22"/>
      <c r="I4" s="22"/>
      <c r="J4" s="22"/>
      <c r="K4" s="22"/>
      <c r="L4" s="22"/>
      <c r="M4" s="22"/>
      <c r="N4" s="21"/>
      <c r="O4" s="22"/>
      <c r="P4" s="22"/>
      <c r="Q4" s="22"/>
    </row>
    <row r="5" spans="2:17" ht="15.5" x14ac:dyDescent="0.35">
      <c r="B5" s="175" t="s">
        <v>112</v>
      </c>
      <c r="C5" s="176"/>
      <c r="D5" s="176"/>
      <c r="E5" s="176"/>
      <c r="F5" s="176"/>
      <c r="G5" s="176"/>
      <c r="H5" s="176"/>
      <c r="I5" s="21"/>
      <c r="J5" s="21"/>
      <c r="K5" s="21"/>
      <c r="L5" s="21"/>
      <c r="M5" s="21"/>
      <c r="N5" s="21"/>
      <c r="O5" s="21"/>
      <c r="P5" s="21"/>
      <c r="Q5" s="21"/>
    </row>
    <row r="6" spans="2:17" ht="15" x14ac:dyDescent="0.35">
      <c r="B6" s="78" t="s">
        <v>0</v>
      </c>
      <c r="C6" s="78" t="s">
        <v>11</v>
      </c>
      <c r="D6" s="78"/>
      <c r="E6" s="77" t="s">
        <v>12</v>
      </c>
      <c r="F6" s="77"/>
      <c r="G6" s="77"/>
      <c r="H6" s="77" t="s">
        <v>13</v>
      </c>
      <c r="I6" s="77"/>
      <c r="J6" s="77"/>
      <c r="K6" s="78" t="s">
        <v>14</v>
      </c>
      <c r="L6" s="78"/>
      <c r="M6" s="78"/>
      <c r="N6" s="78"/>
    </row>
    <row r="7" spans="2:17" ht="30" x14ac:dyDescent="0.35">
      <c r="B7" s="78"/>
      <c r="C7" s="78"/>
      <c r="D7" s="78"/>
      <c r="E7" s="77"/>
      <c r="F7" s="77"/>
      <c r="G7" s="77"/>
      <c r="H7" s="77"/>
      <c r="I7" s="77"/>
      <c r="J7" s="77"/>
      <c r="K7" s="77" t="s">
        <v>15</v>
      </c>
      <c r="L7" s="77"/>
      <c r="M7" s="77"/>
      <c r="N7" s="54" t="s">
        <v>16</v>
      </c>
      <c r="O7" s="23"/>
      <c r="P7" s="23"/>
      <c r="Q7" s="23"/>
    </row>
    <row r="8" spans="2:17" ht="15.5" x14ac:dyDescent="0.35">
      <c r="B8" s="36">
        <v>1</v>
      </c>
      <c r="C8" s="79">
        <v>2</v>
      </c>
      <c r="D8" s="79"/>
      <c r="E8" s="79">
        <v>3</v>
      </c>
      <c r="F8" s="79"/>
      <c r="G8" s="79"/>
      <c r="H8" s="79">
        <v>4</v>
      </c>
      <c r="I8" s="79"/>
      <c r="J8" s="79"/>
      <c r="K8" s="79">
        <v>5</v>
      </c>
      <c r="L8" s="79"/>
      <c r="M8" s="79"/>
      <c r="N8" s="36">
        <v>6</v>
      </c>
    </row>
    <row r="9" spans="2:17" ht="15.5" x14ac:dyDescent="0.35">
      <c r="B9" s="114" t="s">
        <v>2</v>
      </c>
      <c r="C9" s="116" t="s">
        <v>68</v>
      </c>
      <c r="D9" s="117"/>
      <c r="E9" s="97" t="s">
        <v>6</v>
      </c>
      <c r="F9" s="98"/>
      <c r="G9" s="99"/>
      <c r="H9" s="129">
        <v>0</v>
      </c>
      <c r="I9" s="130"/>
      <c r="J9" s="130"/>
      <c r="K9" s="129">
        <v>0</v>
      </c>
      <c r="L9" s="130"/>
      <c r="M9" s="130"/>
      <c r="N9" s="3">
        <f>O40+O62+O173+O181+O189</f>
        <v>16841150</v>
      </c>
      <c r="Q9" s="32"/>
    </row>
    <row r="10" spans="2:17" ht="15.5" x14ac:dyDescent="0.35">
      <c r="B10" s="115"/>
      <c r="C10" s="118"/>
      <c r="D10" s="119"/>
      <c r="E10" s="100"/>
      <c r="F10" s="101"/>
      <c r="G10" s="102"/>
      <c r="H10" s="110" t="s">
        <v>3</v>
      </c>
      <c r="I10" s="111"/>
      <c r="J10" s="112"/>
      <c r="K10" s="110" t="s">
        <v>4</v>
      </c>
      <c r="L10" s="111"/>
      <c r="M10" s="112"/>
      <c r="N10" s="1" t="s">
        <v>5</v>
      </c>
    </row>
    <row r="11" spans="2:17" ht="15.5" x14ac:dyDescent="0.35">
      <c r="B11" s="114" t="s">
        <v>9</v>
      </c>
      <c r="C11" s="116" t="s">
        <v>67</v>
      </c>
      <c r="D11" s="117"/>
      <c r="E11" s="97" t="s">
        <v>116</v>
      </c>
      <c r="F11" s="98"/>
      <c r="G11" s="99"/>
      <c r="H11" s="129">
        <v>0</v>
      </c>
      <c r="I11" s="130"/>
      <c r="J11" s="130"/>
      <c r="K11" s="129">
        <v>0</v>
      </c>
      <c r="L11" s="177"/>
      <c r="M11" s="177"/>
      <c r="N11" s="39">
        <f>O42+O54</f>
        <v>291.00000000000006</v>
      </c>
    </row>
    <row r="12" spans="2:17" ht="15.5" x14ac:dyDescent="0.35">
      <c r="B12" s="115"/>
      <c r="C12" s="118"/>
      <c r="D12" s="119"/>
      <c r="E12" s="100"/>
      <c r="F12" s="101"/>
      <c r="G12" s="102"/>
      <c r="H12" s="110" t="s">
        <v>3</v>
      </c>
      <c r="I12" s="111"/>
      <c r="J12" s="112"/>
      <c r="K12" s="110" t="s">
        <v>4</v>
      </c>
      <c r="L12" s="111"/>
      <c r="M12" s="112"/>
      <c r="N12" s="1" t="s">
        <v>5</v>
      </c>
    </row>
    <row r="13" spans="2:17" ht="15.5" x14ac:dyDescent="0.35">
      <c r="B13" s="114" t="s">
        <v>10</v>
      </c>
      <c r="C13" s="116" t="s">
        <v>69</v>
      </c>
      <c r="D13" s="117"/>
      <c r="E13" s="97" t="s">
        <v>7</v>
      </c>
      <c r="F13" s="98"/>
      <c r="G13" s="99"/>
      <c r="H13" s="129">
        <v>0</v>
      </c>
      <c r="I13" s="130"/>
      <c r="J13" s="130"/>
      <c r="K13" s="129">
        <v>0</v>
      </c>
      <c r="L13" s="177"/>
      <c r="M13" s="177"/>
      <c r="N13" s="39">
        <f>O58</f>
        <v>1700</v>
      </c>
    </row>
    <row r="14" spans="2:17" ht="15.5" x14ac:dyDescent="0.35">
      <c r="B14" s="115"/>
      <c r="C14" s="118"/>
      <c r="D14" s="119"/>
      <c r="E14" s="100"/>
      <c r="F14" s="101"/>
      <c r="G14" s="102"/>
      <c r="H14" s="110" t="s">
        <v>3</v>
      </c>
      <c r="I14" s="111"/>
      <c r="J14" s="112"/>
      <c r="K14" s="110" t="s">
        <v>4</v>
      </c>
      <c r="L14" s="111"/>
      <c r="M14" s="112"/>
      <c r="N14" s="1" t="s">
        <v>53</v>
      </c>
    </row>
    <row r="17" spans="2:8" ht="15.5" x14ac:dyDescent="0.35">
      <c r="B17" s="131" t="s">
        <v>113</v>
      </c>
      <c r="C17" s="131"/>
      <c r="D17" s="131"/>
      <c r="E17" s="131"/>
      <c r="F17" s="131"/>
      <c r="G17" s="131"/>
      <c r="H17" s="19"/>
    </row>
    <row r="18" spans="2:8" ht="15.5" x14ac:dyDescent="0.35">
      <c r="B18" s="104" t="s">
        <v>17</v>
      </c>
      <c r="C18" s="104"/>
      <c r="D18" s="104"/>
      <c r="E18" s="104"/>
      <c r="F18" s="104" t="s">
        <v>18</v>
      </c>
      <c r="G18" s="104"/>
      <c r="H18" s="104"/>
    </row>
    <row r="19" spans="2:8" ht="15.5" x14ac:dyDescent="0.35">
      <c r="B19" s="105">
        <v>1</v>
      </c>
      <c r="C19" s="105"/>
      <c r="D19" s="105"/>
      <c r="E19" s="105"/>
      <c r="F19" s="105">
        <v>2</v>
      </c>
      <c r="G19" s="105"/>
      <c r="H19" s="105"/>
    </row>
    <row r="20" spans="2:8" ht="15.5" x14ac:dyDescent="0.35">
      <c r="B20" s="128" t="s">
        <v>19</v>
      </c>
      <c r="C20" s="128"/>
      <c r="D20" s="128"/>
      <c r="E20" s="128"/>
      <c r="F20" s="67">
        <f>SUM(F21,F23,F25,F27)</f>
        <v>42351305.789999999</v>
      </c>
      <c r="G20" s="178"/>
      <c r="H20" s="178"/>
    </row>
    <row r="21" spans="2:8" ht="15.5" x14ac:dyDescent="0.35">
      <c r="B21" s="128" t="s">
        <v>20</v>
      </c>
      <c r="C21" s="128"/>
      <c r="D21" s="128"/>
      <c r="E21" s="128"/>
      <c r="F21" s="179">
        <f>F22</f>
        <v>0</v>
      </c>
      <c r="G21" s="179"/>
      <c r="H21" s="179"/>
    </row>
    <row r="22" spans="2:8" ht="15.5" x14ac:dyDescent="0.35">
      <c r="B22" s="120" t="s">
        <v>21</v>
      </c>
      <c r="C22" s="120"/>
      <c r="D22" s="120"/>
      <c r="E22" s="120"/>
      <c r="F22" s="179">
        <f>J197</f>
        <v>0</v>
      </c>
      <c r="G22" s="174"/>
      <c r="H22" s="174"/>
    </row>
    <row r="23" spans="2:8" ht="33" customHeight="1" x14ac:dyDescent="0.35">
      <c r="B23" s="128" t="s">
        <v>22</v>
      </c>
      <c r="C23" s="128"/>
      <c r="D23" s="128"/>
      <c r="E23" s="128"/>
      <c r="F23" s="103">
        <f>F24</f>
        <v>0</v>
      </c>
      <c r="G23" s="174"/>
      <c r="H23" s="174"/>
    </row>
    <row r="24" spans="2:8" ht="15.5" x14ac:dyDescent="0.35">
      <c r="B24" s="120" t="s">
        <v>23</v>
      </c>
      <c r="C24" s="120"/>
      <c r="D24" s="120"/>
      <c r="E24" s="120"/>
      <c r="F24" s="103">
        <f>K197</f>
        <v>0</v>
      </c>
      <c r="G24" s="174"/>
      <c r="H24" s="174"/>
    </row>
    <row r="25" spans="2:8" ht="15.5" x14ac:dyDescent="0.35">
      <c r="B25" s="128" t="s">
        <v>24</v>
      </c>
      <c r="C25" s="128"/>
      <c r="D25" s="128"/>
      <c r="E25" s="128"/>
      <c r="F25" s="67">
        <f>F26</f>
        <v>42351305.789999999</v>
      </c>
      <c r="G25" s="178"/>
      <c r="H25" s="178"/>
    </row>
    <row r="26" spans="2:8" ht="15.5" x14ac:dyDescent="0.35">
      <c r="B26" s="120" t="s">
        <v>25</v>
      </c>
      <c r="C26" s="120"/>
      <c r="D26" s="120"/>
      <c r="E26" s="120"/>
      <c r="F26" s="103">
        <f>L197</f>
        <v>42351305.789999999</v>
      </c>
      <c r="G26" s="174"/>
      <c r="H26" s="174"/>
    </row>
    <row r="27" spans="2:8" ht="15.5" x14ac:dyDescent="0.35">
      <c r="B27" s="128" t="s">
        <v>26</v>
      </c>
      <c r="C27" s="128"/>
      <c r="D27" s="128"/>
      <c r="E27" s="128"/>
      <c r="F27" s="179">
        <f>F28</f>
        <v>0</v>
      </c>
      <c r="G27" s="179"/>
      <c r="H27" s="179"/>
    </row>
    <row r="28" spans="2:8" ht="15.5" x14ac:dyDescent="0.35">
      <c r="B28" s="120" t="s">
        <v>27</v>
      </c>
      <c r="C28" s="120"/>
      <c r="D28" s="120"/>
      <c r="E28" s="120"/>
      <c r="F28" s="179">
        <v>0</v>
      </c>
      <c r="G28" s="179"/>
      <c r="H28" s="179"/>
    </row>
    <row r="29" spans="2:8" ht="15.5" x14ac:dyDescent="0.35">
      <c r="B29" s="128" t="s">
        <v>28</v>
      </c>
      <c r="C29" s="128"/>
      <c r="D29" s="128"/>
      <c r="E29" s="128"/>
      <c r="F29" s="67">
        <f>M40+M54+M173+M181+M189</f>
        <v>7695097.5299999993</v>
      </c>
      <c r="G29" s="178"/>
      <c r="H29" s="178"/>
    </row>
    <row r="30" spans="2:8" ht="15.5" x14ac:dyDescent="0.35">
      <c r="B30" s="120" t="s">
        <v>29</v>
      </c>
      <c r="C30" s="120"/>
      <c r="D30" s="120"/>
      <c r="E30" s="120"/>
      <c r="F30" s="103">
        <f>F29-F31</f>
        <v>5499780.3499999996</v>
      </c>
      <c r="G30" s="174"/>
      <c r="H30" s="174"/>
    </row>
    <row r="31" spans="2:8" ht="15.5" x14ac:dyDescent="0.35">
      <c r="B31" s="120" t="s">
        <v>30</v>
      </c>
      <c r="C31" s="120"/>
      <c r="D31" s="120"/>
      <c r="E31" s="120"/>
      <c r="F31" s="103">
        <f>M185</f>
        <v>2195317.1800000002</v>
      </c>
      <c r="G31" s="103"/>
      <c r="H31" s="103"/>
    </row>
    <row r="32" spans="2:8" ht="15.5" x14ac:dyDescent="0.35">
      <c r="B32" s="120" t="s">
        <v>31</v>
      </c>
      <c r="C32" s="120"/>
      <c r="D32" s="120"/>
      <c r="E32" s="120"/>
      <c r="F32" s="179">
        <v>0</v>
      </c>
      <c r="G32" s="179"/>
      <c r="H32" s="179"/>
    </row>
    <row r="33" spans="2:20" ht="15.5" x14ac:dyDescent="0.35">
      <c r="B33" s="128" t="s">
        <v>32</v>
      </c>
      <c r="C33" s="128"/>
      <c r="D33" s="128"/>
      <c r="E33" s="128"/>
      <c r="F33" s="67">
        <f>I197</f>
        <v>50046403.32</v>
      </c>
      <c r="G33" s="178"/>
      <c r="H33" s="178"/>
    </row>
    <row r="35" spans="2:20" s="19" customFormat="1" ht="15.5" x14ac:dyDescent="0.35">
      <c r="B35" s="131" t="s">
        <v>110</v>
      </c>
      <c r="C35" s="131"/>
      <c r="D35" s="131"/>
      <c r="E35" s="131"/>
      <c r="F35" s="131"/>
      <c r="G35" s="131"/>
      <c r="H35" s="131"/>
    </row>
    <row r="36" spans="2:20" s="19" customFormat="1" ht="15" x14ac:dyDescent="0.35">
      <c r="B36" s="77" t="s">
        <v>33</v>
      </c>
      <c r="C36" s="77" t="s">
        <v>34</v>
      </c>
      <c r="D36" s="77" t="s">
        <v>35</v>
      </c>
      <c r="E36" s="77" t="s">
        <v>36</v>
      </c>
      <c r="F36" s="77" t="s">
        <v>37</v>
      </c>
      <c r="G36" s="77" t="s">
        <v>38</v>
      </c>
      <c r="H36" s="77" t="s">
        <v>39</v>
      </c>
      <c r="I36" s="77" t="s">
        <v>40</v>
      </c>
      <c r="J36" s="77"/>
      <c r="K36" s="77"/>
      <c r="L36" s="77"/>
      <c r="M36" s="77"/>
      <c r="N36" s="77" t="s">
        <v>1</v>
      </c>
      <c r="O36" s="77"/>
      <c r="P36" s="77" t="s">
        <v>41</v>
      </c>
      <c r="Q36" s="77" t="s">
        <v>42</v>
      </c>
    </row>
    <row r="37" spans="2:20" s="19" customFormat="1" ht="15" x14ac:dyDescent="0.35">
      <c r="B37" s="77"/>
      <c r="C37" s="77"/>
      <c r="D37" s="77"/>
      <c r="E37" s="77"/>
      <c r="F37" s="77"/>
      <c r="G37" s="77"/>
      <c r="H37" s="77"/>
      <c r="I37" s="77" t="s">
        <v>8</v>
      </c>
      <c r="J37" s="77" t="s">
        <v>43</v>
      </c>
      <c r="K37" s="77"/>
      <c r="L37" s="77"/>
      <c r="M37" s="77" t="s">
        <v>44</v>
      </c>
      <c r="N37" s="180" t="s">
        <v>45</v>
      </c>
      <c r="O37" s="77" t="s">
        <v>46</v>
      </c>
      <c r="P37" s="77"/>
      <c r="Q37" s="77"/>
    </row>
    <row r="38" spans="2:20" s="19" customFormat="1" ht="90" x14ac:dyDescent="0.35">
      <c r="B38" s="77"/>
      <c r="C38" s="77"/>
      <c r="D38" s="77"/>
      <c r="E38" s="77"/>
      <c r="F38" s="77"/>
      <c r="G38" s="77"/>
      <c r="H38" s="77"/>
      <c r="I38" s="77"/>
      <c r="J38" s="35" t="s">
        <v>47</v>
      </c>
      <c r="K38" s="35" t="s">
        <v>48</v>
      </c>
      <c r="L38" s="35" t="s">
        <v>49</v>
      </c>
      <c r="M38" s="77"/>
      <c r="N38" s="180"/>
      <c r="O38" s="77"/>
      <c r="P38" s="77"/>
      <c r="Q38" s="77"/>
    </row>
    <row r="39" spans="2:20" s="19" customFormat="1" ht="15.5" x14ac:dyDescent="0.35">
      <c r="B39" s="36">
        <v>1</v>
      </c>
      <c r="C39" s="36">
        <v>2</v>
      </c>
      <c r="D39" s="36">
        <v>3</v>
      </c>
      <c r="E39" s="36">
        <v>4</v>
      </c>
      <c r="F39" s="36">
        <v>5</v>
      </c>
      <c r="G39" s="36">
        <v>6</v>
      </c>
      <c r="H39" s="36">
        <v>7</v>
      </c>
      <c r="I39" s="36">
        <v>8</v>
      </c>
      <c r="J39" s="36">
        <v>9</v>
      </c>
      <c r="K39" s="36">
        <v>10</v>
      </c>
      <c r="L39" s="36">
        <v>11</v>
      </c>
      <c r="M39" s="36">
        <v>12</v>
      </c>
      <c r="N39" s="55">
        <v>13</v>
      </c>
      <c r="O39" s="36">
        <v>14</v>
      </c>
      <c r="P39" s="36">
        <v>15</v>
      </c>
      <c r="Q39" s="36">
        <v>16</v>
      </c>
    </row>
    <row r="40" spans="2:20" s="44" customFormat="1" ht="25.5" customHeight="1" x14ac:dyDescent="0.35">
      <c r="B40" s="72" t="s">
        <v>117</v>
      </c>
      <c r="C40" s="74" t="s">
        <v>50</v>
      </c>
      <c r="D40" s="72" t="s">
        <v>118</v>
      </c>
      <c r="E40" s="72" t="s">
        <v>119</v>
      </c>
      <c r="F40" s="74" t="s">
        <v>51</v>
      </c>
      <c r="G40" s="74" t="s">
        <v>71</v>
      </c>
      <c r="H40" s="74" t="s">
        <v>52</v>
      </c>
      <c r="I40" s="95">
        <f>I46+I50</f>
        <v>6235436</v>
      </c>
      <c r="J40" s="95">
        <f t="shared" ref="J40:M40" si="0">J46+J50</f>
        <v>0</v>
      </c>
      <c r="K40" s="95">
        <f t="shared" si="0"/>
        <v>0</v>
      </c>
      <c r="L40" s="95">
        <f t="shared" si="0"/>
        <v>5300120</v>
      </c>
      <c r="M40" s="95">
        <f t="shared" si="0"/>
        <v>935316</v>
      </c>
      <c r="N40" s="167" t="s">
        <v>87</v>
      </c>
      <c r="O40" s="52">
        <f>O50</f>
        <v>200</v>
      </c>
      <c r="P40" s="107" t="s">
        <v>120</v>
      </c>
      <c r="Q40" s="61" t="s">
        <v>109</v>
      </c>
    </row>
    <row r="41" spans="2:20" s="44" customFormat="1" ht="25.5" customHeight="1" x14ac:dyDescent="0.35">
      <c r="B41" s="106"/>
      <c r="C41" s="75"/>
      <c r="D41" s="106"/>
      <c r="E41" s="106"/>
      <c r="F41" s="75"/>
      <c r="G41" s="75"/>
      <c r="H41" s="75"/>
      <c r="I41" s="96"/>
      <c r="J41" s="96"/>
      <c r="K41" s="96"/>
      <c r="L41" s="96"/>
      <c r="M41" s="96"/>
      <c r="N41" s="167"/>
      <c r="O41" s="8" t="s">
        <v>5</v>
      </c>
      <c r="P41" s="108"/>
      <c r="Q41" s="62"/>
      <c r="S41" s="51"/>
    </row>
    <row r="42" spans="2:20" s="44" customFormat="1" ht="25.5" customHeight="1" x14ac:dyDescent="0.35">
      <c r="B42" s="106"/>
      <c r="C42" s="75"/>
      <c r="D42" s="106"/>
      <c r="E42" s="106"/>
      <c r="F42" s="75"/>
      <c r="G42" s="75"/>
      <c r="H42" s="75"/>
      <c r="I42" s="96"/>
      <c r="J42" s="96"/>
      <c r="K42" s="96"/>
      <c r="L42" s="96"/>
      <c r="M42" s="96"/>
      <c r="N42" s="167" t="s">
        <v>88</v>
      </c>
      <c r="O42" s="52">
        <f>O46</f>
        <v>22.5</v>
      </c>
      <c r="P42" s="108"/>
      <c r="Q42" s="62"/>
      <c r="S42" s="51"/>
    </row>
    <row r="43" spans="2:20" s="44" customFormat="1" ht="25.5" customHeight="1" x14ac:dyDescent="0.35">
      <c r="B43" s="106"/>
      <c r="C43" s="75"/>
      <c r="D43" s="106"/>
      <c r="E43" s="106"/>
      <c r="F43" s="75"/>
      <c r="G43" s="75"/>
      <c r="H43" s="75"/>
      <c r="I43" s="96"/>
      <c r="J43" s="96"/>
      <c r="K43" s="96"/>
      <c r="L43" s="96"/>
      <c r="M43" s="96"/>
      <c r="N43" s="167"/>
      <c r="O43" s="8" t="s">
        <v>5</v>
      </c>
      <c r="P43" s="108"/>
      <c r="Q43" s="62"/>
    </row>
    <row r="44" spans="2:20" s="44" customFormat="1" ht="25.5" customHeight="1" x14ac:dyDescent="0.35">
      <c r="B44" s="106"/>
      <c r="C44" s="75"/>
      <c r="D44" s="106"/>
      <c r="E44" s="106"/>
      <c r="F44" s="75"/>
      <c r="G44" s="75"/>
      <c r="H44" s="75"/>
      <c r="I44" s="96"/>
      <c r="J44" s="96"/>
      <c r="K44" s="96"/>
      <c r="L44" s="96"/>
      <c r="M44" s="96"/>
      <c r="N44" s="167" t="s">
        <v>89</v>
      </c>
      <c r="O44" s="52">
        <f>O48+O52</f>
        <v>1</v>
      </c>
      <c r="P44" s="108"/>
      <c r="Q44" s="62"/>
    </row>
    <row r="45" spans="2:20" s="44" customFormat="1" ht="25.5" customHeight="1" x14ac:dyDescent="0.35">
      <c r="B45" s="106"/>
      <c r="C45" s="75"/>
      <c r="D45" s="106"/>
      <c r="E45" s="106"/>
      <c r="F45" s="75"/>
      <c r="G45" s="75"/>
      <c r="H45" s="75"/>
      <c r="I45" s="96"/>
      <c r="J45" s="96"/>
      <c r="K45" s="96"/>
      <c r="L45" s="96"/>
      <c r="M45" s="96"/>
      <c r="N45" s="167"/>
      <c r="O45" s="8" t="s">
        <v>5</v>
      </c>
      <c r="P45" s="108"/>
      <c r="Q45" s="62"/>
    </row>
    <row r="46" spans="2:20" s="19" customFormat="1" ht="26.15" customHeight="1" x14ac:dyDescent="0.35">
      <c r="B46" s="172" t="s">
        <v>179</v>
      </c>
      <c r="C46" s="174"/>
      <c r="D46" s="80" t="s">
        <v>118</v>
      </c>
      <c r="E46" s="80" t="s">
        <v>119</v>
      </c>
      <c r="F46" s="81"/>
      <c r="G46" s="81" t="s">
        <v>71</v>
      </c>
      <c r="H46" s="81"/>
      <c r="I46" s="68">
        <f>L46+M46</f>
        <v>6035436</v>
      </c>
      <c r="J46" s="68">
        <v>0</v>
      </c>
      <c r="K46" s="68">
        <v>0</v>
      </c>
      <c r="L46" s="68">
        <v>5130120</v>
      </c>
      <c r="M46" s="103">
        <v>905316</v>
      </c>
      <c r="N46" s="166" t="s">
        <v>88</v>
      </c>
      <c r="O46" s="6">
        <v>22.5</v>
      </c>
      <c r="P46" s="130" t="s">
        <v>120</v>
      </c>
      <c r="Q46" s="63" t="s">
        <v>109</v>
      </c>
      <c r="T46" s="44"/>
    </row>
    <row r="47" spans="2:20" s="19" customFormat="1" ht="26.15" customHeight="1" x14ac:dyDescent="0.35">
      <c r="B47" s="173"/>
      <c r="C47" s="174"/>
      <c r="D47" s="80"/>
      <c r="E47" s="80"/>
      <c r="F47" s="81"/>
      <c r="G47" s="81"/>
      <c r="H47" s="81"/>
      <c r="I47" s="68"/>
      <c r="J47" s="68"/>
      <c r="K47" s="68"/>
      <c r="L47" s="68"/>
      <c r="M47" s="103"/>
      <c r="N47" s="166"/>
      <c r="O47" s="1" t="s">
        <v>5</v>
      </c>
      <c r="P47" s="134"/>
      <c r="Q47" s="64"/>
      <c r="T47" s="44"/>
    </row>
    <row r="48" spans="2:20" s="19" customFormat="1" ht="26.15" customHeight="1" x14ac:dyDescent="0.35">
      <c r="B48" s="173"/>
      <c r="C48" s="174"/>
      <c r="D48" s="80"/>
      <c r="E48" s="80"/>
      <c r="F48" s="81"/>
      <c r="G48" s="81"/>
      <c r="H48" s="81"/>
      <c r="I48" s="68"/>
      <c r="J48" s="68"/>
      <c r="K48" s="68"/>
      <c r="L48" s="68"/>
      <c r="M48" s="103"/>
      <c r="N48" s="166" t="s">
        <v>89</v>
      </c>
      <c r="O48" s="6">
        <v>0</v>
      </c>
      <c r="P48" s="134"/>
      <c r="Q48" s="64"/>
      <c r="T48" s="44"/>
    </row>
    <row r="49" spans="2:20" s="19" customFormat="1" ht="46.9" customHeight="1" x14ac:dyDescent="0.35">
      <c r="B49" s="173"/>
      <c r="C49" s="174"/>
      <c r="D49" s="80"/>
      <c r="E49" s="80"/>
      <c r="F49" s="81"/>
      <c r="G49" s="81"/>
      <c r="H49" s="81"/>
      <c r="I49" s="68"/>
      <c r="J49" s="68"/>
      <c r="K49" s="68"/>
      <c r="L49" s="68"/>
      <c r="M49" s="103"/>
      <c r="N49" s="166"/>
      <c r="O49" s="1" t="s">
        <v>5</v>
      </c>
      <c r="P49" s="134"/>
      <c r="Q49" s="64"/>
      <c r="T49" s="44"/>
    </row>
    <row r="50" spans="2:20" s="19" customFormat="1" ht="26.15" customHeight="1" x14ac:dyDescent="0.35">
      <c r="B50" s="172" t="s">
        <v>180</v>
      </c>
      <c r="C50" s="174"/>
      <c r="D50" s="80" t="s">
        <v>118</v>
      </c>
      <c r="E50" s="80" t="s">
        <v>119</v>
      </c>
      <c r="F50" s="81"/>
      <c r="G50" s="81" t="s">
        <v>71</v>
      </c>
      <c r="H50" s="81"/>
      <c r="I50" s="68">
        <f>L50+M50</f>
        <v>200000</v>
      </c>
      <c r="J50" s="68">
        <v>0</v>
      </c>
      <c r="K50" s="68">
        <v>0</v>
      </c>
      <c r="L50" s="68">
        <v>170000</v>
      </c>
      <c r="M50" s="68">
        <v>30000</v>
      </c>
      <c r="N50" s="166" t="s">
        <v>87</v>
      </c>
      <c r="O50" s="6">
        <v>200</v>
      </c>
      <c r="P50" s="130" t="s">
        <v>120</v>
      </c>
      <c r="Q50" s="63" t="s">
        <v>109</v>
      </c>
      <c r="T50" s="44"/>
    </row>
    <row r="51" spans="2:20" s="19" customFormat="1" ht="26.15" customHeight="1" x14ac:dyDescent="0.35">
      <c r="B51" s="173"/>
      <c r="C51" s="174"/>
      <c r="D51" s="80"/>
      <c r="E51" s="80"/>
      <c r="F51" s="81"/>
      <c r="G51" s="81"/>
      <c r="H51" s="81"/>
      <c r="I51" s="68"/>
      <c r="J51" s="68"/>
      <c r="K51" s="68"/>
      <c r="L51" s="68"/>
      <c r="M51" s="68"/>
      <c r="N51" s="166"/>
      <c r="O51" s="1" t="s">
        <v>5</v>
      </c>
      <c r="P51" s="134"/>
      <c r="Q51" s="64"/>
      <c r="T51" s="44"/>
    </row>
    <row r="52" spans="2:20" s="19" customFormat="1" ht="26.15" customHeight="1" x14ac:dyDescent="0.35">
      <c r="B52" s="173"/>
      <c r="C52" s="174"/>
      <c r="D52" s="80"/>
      <c r="E52" s="80"/>
      <c r="F52" s="81"/>
      <c r="G52" s="81"/>
      <c r="H52" s="81"/>
      <c r="I52" s="68"/>
      <c r="J52" s="68"/>
      <c r="K52" s="68"/>
      <c r="L52" s="68"/>
      <c r="M52" s="68"/>
      <c r="N52" s="166" t="s">
        <v>89</v>
      </c>
      <c r="O52" s="6">
        <v>1</v>
      </c>
      <c r="P52" s="134"/>
      <c r="Q52" s="64"/>
      <c r="T52" s="44"/>
    </row>
    <row r="53" spans="2:20" s="19" customFormat="1" ht="45" customHeight="1" x14ac:dyDescent="0.35">
      <c r="B53" s="173"/>
      <c r="C53" s="174"/>
      <c r="D53" s="80"/>
      <c r="E53" s="80"/>
      <c r="F53" s="81"/>
      <c r="G53" s="81"/>
      <c r="H53" s="81"/>
      <c r="I53" s="68"/>
      <c r="J53" s="68"/>
      <c r="K53" s="68"/>
      <c r="L53" s="68"/>
      <c r="M53" s="68"/>
      <c r="N53" s="166"/>
      <c r="O53" s="1" t="s">
        <v>5</v>
      </c>
      <c r="P53" s="134"/>
      <c r="Q53" s="64"/>
      <c r="T53" s="44"/>
    </row>
    <row r="54" spans="2:20" ht="23.15" customHeight="1" x14ac:dyDescent="0.35">
      <c r="B54" s="72" t="s">
        <v>121</v>
      </c>
      <c r="C54" s="74" t="s">
        <v>50</v>
      </c>
      <c r="D54" s="72" t="s">
        <v>182</v>
      </c>
      <c r="E54" s="72" t="s">
        <v>181</v>
      </c>
      <c r="F54" s="74" t="s">
        <v>51</v>
      </c>
      <c r="G54" s="74" t="s">
        <v>71</v>
      </c>
      <c r="H54" s="74" t="s">
        <v>52</v>
      </c>
      <c r="I54" s="95">
        <f>SUM(I68:I172)</f>
        <v>26422358.140000001</v>
      </c>
      <c r="J54" s="95">
        <f>SUM(J68:J110)</f>
        <v>0</v>
      </c>
      <c r="K54" s="95">
        <f>SUM(K68:K110)</f>
        <v>0</v>
      </c>
      <c r="L54" s="95">
        <f>SUM(L68:L172)</f>
        <v>22286835.789999999</v>
      </c>
      <c r="M54" s="95">
        <f>SUM(M68:M172)</f>
        <v>4135522.3499999996</v>
      </c>
      <c r="N54" s="167" t="s">
        <v>88</v>
      </c>
      <c r="O54" s="52">
        <f>O68+O74+O84+O90+O111+O117+O123+O133+O139+O145+O155+O161+O167</f>
        <v>268.50000000000006</v>
      </c>
      <c r="P54" s="107" t="s">
        <v>120</v>
      </c>
      <c r="Q54" s="61" t="s">
        <v>109</v>
      </c>
      <c r="T54" s="24"/>
    </row>
    <row r="55" spans="2:20" ht="23.15" customHeight="1" x14ac:dyDescent="0.35">
      <c r="B55" s="106"/>
      <c r="C55" s="75"/>
      <c r="D55" s="106"/>
      <c r="E55" s="106"/>
      <c r="F55" s="75"/>
      <c r="G55" s="75"/>
      <c r="H55" s="75"/>
      <c r="I55" s="96"/>
      <c r="J55" s="96"/>
      <c r="K55" s="96"/>
      <c r="L55" s="96"/>
      <c r="M55" s="96"/>
      <c r="N55" s="167"/>
      <c r="O55" s="8" t="s">
        <v>5</v>
      </c>
      <c r="P55" s="108"/>
      <c r="Q55" s="62"/>
      <c r="T55" s="24"/>
    </row>
    <row r="56" spans="2:20" ht="23.15" customHeight="1" x14ac:dyDescent="0.35">
      <c r="B56" s="106"/>
      <c r="C56" s="75"/>
      <c r="D56" s="106"/>
      <c r="E56" s="106"/>
      <c r="F56" s="75"/>
      <c r="G56" s="75"/>
      <c r="H56" s="75"/>
      <c r="I56" s="96"/>
      <c r="J56" s="96"/>
      <c r="K56" s="96"/>
      <c r="L56" s="96"/>
      <c r="M56" s="96"/>
      <c r="N56" s="167" t="s">
        <v>90</v>
      </c>
      <c r="O56" s="52">
        <f>O70+O78+O86+O94+O113+O119+O127+O135+O141+O149+O157+O163+O169</f>
        <v>899916</v>
      </c>
      <c r="P56" s="108"/>
      <c r="Q56" s="62"/>
      <c r="T56" s="24"/>
    </row>
    <row r="57" spans="2:20" ht="23.15" customHeight="1" x14ac:dyDescent="0.35">
      <c r="B57" s="106"/>
      <c r="C57" s="75"/>
      <c r="D57" s="106"/>
      <c r="E57" s="106"/>
      <c r="F57" s="75"/>
      <c r="G57" s="75"/>
      <c r="H57" s="75"/>
      <c r="I57" s="96"/>
      <c r="J57" s="96"/>
      <c r="K57" s="96"/>
      <c r="L57" s="96"/>
      <c r="M57" s="96"/>
      <c r="N57" s="167"/>
      <c r="O57" s="8" t="s">
        <v>5</v>
      </c>
      <c r="P57" s="108"/>
      <c r="Q57" s="62"/>
      <c r="T57" s="24"/>
    </row>
    <row r="58" spans="2:20" ht="23.15" customHeight="1" x14ac:dyDescent="0.35">
      <c r="B58" s="106"/>
      <c r="C58" s="75"/>
      <c r="D58" s="106"/>
      <c r="E58" s="106"/>
      <c r="F58" s="75"/>
      <c r="G58" s="75"/>
      <c r="H58" s="75"/>
      <c r="I58" s="96"/>
      <c r="J58" s="96"/>
      <c r="K58" s="96"/>
      <c r="L58" s="96"/>
      <c r="M58" s="96"/>
      <c r="N58" s="167" t="s">
        <v>183</v>
      </c>
      <c r="O58" s="52">
        <f>O76+O92+O125+O147</f>
        <v>1700</v>
      </c>
      <c r="P58" s="108"/>
      <c r="Q58" s="62"/>
      <c r="T58" s="24"/>
    </row>
    <row r="59" spans="2:20" ht="23.15" customHeight="1" x14ac:dyDescent="0.35">
      <c r="B59" s="106"/>
      <c r="C59" s="75"/>
      <c r="D59" s="106"/>
      <c r="E59" s="106"/>
      <c r="F59" s="75"/>
      <c r="G59" s="75"/>
      <c r="H59" s="75"/>
      <c r="I59" s="96"/>
      <c r="J59" s="96"/>
      <c r="K59" s="96"/>
      <c r="L59" s="96"/>
      <c r="M59" s="96"/>
      <c r="N59" s="167"/>
      <c r="O59" s="8" t="s">
        <v>53</v>
      </c>
      <c r="P59" s="108"/>
      <c r="Q59" s="62"/>
      <c r="T59" s="24"/>
    </row>
    <row r="60" spans="2:20" ht="23.15" customHeight="1" x14ac:dyDescent="0.35">
      <c r="B60" s="106"/>
      <c r="C60" s="75"/>
      <c r="D60" s="106"/>
      <c r="E60" s="106"/>
      <c r="F60" s="75"/>
      <c r="G60" s="75"/>
      <c r="H60" s="75"/>
      <c r="I60" s="96"/>
      <c r="J60" s="96"/>
      <c r="K60" s="96"/>
      <c r="L60" s="96"/>
      <c r="M60" s="96"/>
      <c r="N60" s="167" t="s">
        <v>184</v>
      </c>
      <c r="O60" s="26">
        <f>O80+O96+O129+O151</f>
        <v>2.3199999999999998</v>
      </c>
      <c r="P60" s="108"/>
      <c r="Q60" s="62"/>
      <c r="T60" s="24"/>
    </row>
    <row r="61" spans="2:20" ht="23.15" customHeight="1" x14ac:dyDescent="0.35">
      <c r="B61" s="106"/>
      <c r="C61" s="75"/>
      <c r="D61" s="106"/>
      <c r="E61" s="106"/>
      <c r="F61" s="75"/>
      <c r="G61" s="75"/>
      <c r="H61" s="75"/>
      <c r="I61" s="96"/>
      <c r="J61" s="96"/>
      <c r="K61" s="96"/>
      <c r="L61" s="96"/>
      <c r="M61" s="96"/>
      <c r="N61" s="167"/>
      <c r="O61" s="17" t="s">
        <v>53</v>
      </c>
      <c r="P61" s="108"/>
      <c r="Q61" s="62"/>
      <c r="T61" s="24"/>
    </row>
    <row r="62" spans="2:20" ht="23.15" customHeight="1" x14ac:dyDescent="0.35">
      <c r="B62" s="106"/>
      <c r="C62" s="75"/>
      <c r="D62" s="106"/>
      <c r="E62" s="106"/>
      <c r="F62" s="75"/>
      <c r="G62" s="75"/>
      <c r="H62" s="75"/>
      <c r="I62" s="96"/>
      <c r="J62" s="96"/>
      <c r="K62" s="96"/>
      <c r="L62" s="96"/>
      <c r="M62" s="96"/>
      <c r="N62" s="168" t="s">
        <v>87</v>
      </c>
      <c r="O62" s="26">
        <f>O107+O100</f>
        <v>39199</v>
      </c>
      <c r="P62" s="170"/>
      <c r="Q62" s="62"/>
      <c r="T62" s="24"/>
    </row>
    <row r="63" spans="2:20" ht="23.15" customHeight="1" x14ac:dyDescent="0.35">
      <c r="B63" s="106"/>
      <c r="C63" s="75"/>
      <c r="D63" s="106"/>
      <c r="E63" s="106"/>
      <c r="F63" s="75"/>
      <c r="G63" s="75"/>
      <c r="H63" s="75"/>
      <c r="I63" s="96"/>
      <c r="J63" s="96"/>
      <c r="K63" s="96"/>
      <c r="L63" s="96"/>
      <c r="M63" s="96"/>
      <c r="N63" s="168"/>
      <c r="O63" s="8" t="s">
        <v>5</v>
      </c>
      <c r="P63" s="170"/>
      <c r="Q63" s="62"/>
      <c r="T63" s="24"/>
    </row>
    <row r="64" spans="2:20" ht="23.15" customHeight="1" x14ac:dyDescent="0.35">
      <c r="B64" s="106"/>
      <c r="C64" s="75"/>
      <c r="D64" s="106"/>
      <c r="E64" s="106"/>
      <c r="F64" s="75"/>
      <c r="G64" s="75"/>
      <c r="H64" s="75"/>
      <c r="I64" s="96"/>
      <c r="J64" s="96"/>
      <c r="K64" s="96"/>
      <c r="L64" s="96"/>
      <c r="M64" s="96"/>
      <c r="N64" s="168" t="s">
        <v>89</v>
      </c>
      <c r="O64" s="57">
        <f>O72+O82+O88+O98+O102+O109+O115+O121+O131+O137+O143+O153+O159+O165+O171</f>
        <v>14</v>
      </c>
      <c r="P64" s="170"/>
      <c r="Q64" s="62"/>
      <c r="T64" s="24"/>
    </row>
    <row r="65" spans="1:20" ht="23.15" customHeight="1" x14ac:dyDescent="0.35">
      <c r="B65" s="106"/>
      <c r="C65" s="75"/>
      <c r="D65" s="106"/>
      <c r="E65" s="106"/>
      <c r="F65" s="75"/>
      <c r="G65" s="75"/>
      <c r="H65" s="75"/>
      <c r="I65" s="96"/>
      <c r="J65" s="96"/>
      <c r="K65" s="96"/>
      <c r="L65" s="96"/>
      <c r="M65" s="96"/>
      <c r="N65" s="168"/>
      <c r="O65" s="8" t="s">
        <v>5</v>
      </c>
      <c r="P65" s="170"/>
      <c r="Q65" s="62"/>
      <c r="T65" s="24"/>
    </row>
    <row r="66" spans="1:20" ht="23.15" customHeight="1" x14ac:dyDescent="0.35">
      <c r="B66" s="106"/>
      <c r="C66" s="75"/>
      <c r="D66" s="106"/>
      <c r="E66" s="106"/>
      <c r="F66" s="75"/>
      <c r="G66" s="75"/>
      <c r="H66" s="75"/>
      <c r="I66" s="96"/>
      <c r="J66" s="96"/>
      <c r="K66" s="96"/>
      <c r="L66" s="96"/>
      <c r="M66" s="96"/>
      <c r="N66" s="168" t="s">
        <v>185</v>
      </c>
      <c r="O66" s="58">
        <f>O104</f>
        <v>86</v>
      </c>
      <c r="P66" s="170"/>
      <c r="Q66" s="62"/>
      <c r="T66" s="24"/>
    </row>
    <row r="67" spans="1:20" ht="58.9" customHeight="1" x14ac:dyDescent="0.35">
      <c r="B67" s="73"/>
      <c r="C67" s="183"/>
      <c r="D67" s="73"/>
      <c r="E67" s="73"/>
      <c r="F67" s="183"/>
      <c r="G67" s="183"/>
      <c r="H67" s="183"/>
      <c r="I67" s="169"/>
      <c r="J67" s="169"/>
      <c r="K67" s="169"/>
      <c r="L67" s="169"/>
      <c r="M67" s="169"/>
      <c r="N67" s="168"/>
      <c r="O67" s="8" t="s">
        <v>5</v>
      </c>
      <c r="P67" s="171"/>
      <c r="Q67" s="127"/>
    </row>
    <row r="68" spans="1:20" ht="23.15" customHeight="1" x14ac:dyDescent="0.35">
      <c r="B68" s="182" t="s">
        <v>186</v>
      </c>
      <c r="C68" s="121"/>
      <c r="D68" s="65" t="s">
        <v>193</v>
      </c>
      <c r="E68" s="65"/>
      <c r="F68" s="70"/>
      <c r="G68" s="70" t="s">
        <v>71</v>
      </c>
      <c r="H68" s="70"/>
      <c r="I68" s="137">
        <f>SUM(J68:M73)</f>
        <v>574561</v>
      </c>
      <c r="J68" s="137">
        <f>J222</f>
        <v>0</v>
      </c>
      <c r="K68" s="137">
        <v>0</v>
      </c>
      <c r="L68" s="137">
        <v>488376</v>
      </c>
      <c r="M68" s="137">
        <v>86185</v>
      </c>
      <c r="N68" s="166" t="s">
        <v>88</v>
      </c>
      <c r="O68" s="7">
        <v>6.8</v>
      </c>
      <c r="P68" s="130" t="s">
        <v>120</v>
      </c>
      <c r="Q68" s="63" t="s">
        <v>104</v>
      </c>
      <c r="T68" s="24"/>
    </row>
    <row r="69" spans="1:20" ht="23.15" customHeight="1" x14ac:dyDescent="0.35">
      <c r="B69" s="182"/>
      <c r="C69" s="122"/>
      <c r="D69" s="76"/>
      <c r="E69" s="76"/>
      <c r="F69" s="71"/>
      <c r="G69" s="71"/>
      <c r="H69" s="71"/>
      <c r="I69" s="138"/>
      <c r="J69" s="138"/>
      <c r="K69" s="138"/>
      <c r="L69" s="138"/>
      <c r="M69" s="138"/>
      <c r="N69" s="166"/>
      <c r="O69" s="1" t="s">
        <v>55</v>
      </c>
      <c r="P69" s="134"/>
      <c r="Q69" s="64"/>
      <c r="T69" s="24"/>
    </row>
    <row r="70" spans="1:20" ht="23.15" customHeight="1" x14ac:dyDescent="0.35">
      <c r="B70" s="182"/>
      <c r="C70" s="122"/>
      <c r="D70" s="76"/>
      <c r="E70" s="76"/>
      <c r="F70" s="71"/>
      <c r="G70" s="71"/>
      <c r="H70" s="71"/>
      <c r="I70" s="138"/>
      <c r="J70" s="138"/>
      <c r="K70" s="138"/>
      <c r="L70" s="138"/>
      <c r="M70" s="138"/>
      <c r="N70" s="166" t="s">
        <v>90</v>
      </c>
      <c r="O70" s="6">
        <v>68869</v>
      </c>
      <c r="P70" s="134"/>
      <c r="Q70" s="64"/>
      <c r="T70" s="24"/>
    </row>
    <row r="71" spans="1:20" ht="23.15" customHeight="1" x14ac:dyDescent="0.35">
      <c r="B71" s="182"/>
      <c r="C71" s="122"/>
      <c r="D71" s="76"/>
      <c r="E71" s="76"/>
      <c r="F71" s="71"/>
      <c r="G71" s="71"/>
      <c r="H71" s="71"/>
      <c r="I71" s="138"/>
      <c r="J71" s="138"/>
      <c r="K71" s="138"/>
      <c r="L71" s="138"/>
      <c r="M71" s="138"/>
      <c r="N71" s="166"/>
      <c r="O71" s="1" t="s">
        <v>55</v>
      </c>
      <c r="P71" s="134"/>
      <c r="Q71" s="64"/>
      <c r="T71" s="24"/>
    </row>
    <row r="72" spans="1:20" ht="23.15" customHeight="1" x14ac:dyDescent="0.35">
      <c r="B72" s="182"/>
      <c r="C72" s="122"/>
      <c r="D72" s="76"/>
      <c r="E72" s="76"/>
      <c r="F72" s="71"/>
      <c r="G72" s="71"/>
      <c r="H72" s="71"/>
      <c r="I72" s="138"/>
      <c r="J72" s="138"/>
      <c r="K72" s="138"/>
      <c r="L72" s="138"/>
      <c r="M72" s="138"/>
      <c r="N72" s="166" t="s">
        <v>89</v>
      </c>
      <c r="O72" s="6">
        <v>1</v>
      </c>
      <c r="P72" s="134"/>
      <c r="Q72" s="64"/>
      <c r="T72" s="24"/>
    </row>
    <row r="73" spans="1:20" ht="23.15" customHeight="1" x14ac:dyDescent="0.35">
      <c r="B73" s="182"/>
      <c r="C73" s="123"/>
      <c r="D73" s="66"/>
      <c r="E73" s="66"/>
      <c r="F73" s="126"/>
      <c r="G73" s="126"/>
      <c r="H73" s="126"/>
      <c r="I73" s="139"/>
      <c r="J73" s="139"/>
      <c r="K73" s="139"/>
      <c r="L73" s="139"/>
      <c r="M73" s="139"/>
      <c r="N73" s="166"/>
      <c r="O73" s="1" t="s">
        <v>55</v>
      </c>
      <c r="P73" s="135"/>
      <c r="Q73" s="124"/>
      <c r="T73" s="24"/>
    </row>
    <row r="74" spans="1:20" ht="23.15" customHeight="1" x14ac:dyDescent="0.35">
      <c r="A74" s="19"/>
      <c r="B74" s="184" t="s">
        <v>187</v>
      </c>
      <c r="C74" s="70"/>
      <c r="D74" s="65" t="s">
        <v>122</v>
      </c>
      <c r="E74" s="65"/>
      <c r="F74" s="70"/>
      <c r="G74" s="70" t="s">
        <v>71</v>
      </c>
      <c r="H74" s="70"/>
      <c r="I74" s="137">
        <f>SUM(J74:M83)</f>
        <v>467667.96</v>
      </c>
      <c r="J74" s="137">
        <f>J229</f>
        <v>0</v>
      </c>
      <c r="K74" s="137">
        <v>0</v>
      </c>
      <c r="L74" s="137">
        <v>397517.76</v>
      </c>
      <c r="M74" s="137">
        <v>70150.2</v>
      </c>
      <c r="N74" s="166" t="s">
        <v>88</v>
      </c>
      <c r="O74" s="6">
        <v>168.5</v>
      </c>
      <c r="P74" s="130" t="s">
        <v>120</v>
      </c>
      <c r="Q74" s="63" t="s">
        <v>102</v>
      </c>
      <c r="T74" s="24"/>
    </row>
    <row r="75" spans="1:20" ht="23.15" customHeight="1" x14ac:dyDescent="0.35">
      <c r="A75" s="19"/>
      <c r="B75" s="184"/>
      <c r="C75" s="71"/>
      <c r="D75" s="76"/>
      <c r="E75" s="76"/>
      <c r="F75" s="71"/>
      <c r="G75" s="71"/>
      <c r="H75" s="71"/>
      <c r="I75" s="138"/>
      <c r="J75" s="138"/>
      <c r="K75" s="138"/>
      <c r="L75" s="138"/>
      <c r="M75" s="138"/>
      <c r="N75" s="166"/>
      <c r="O75" s="1" t="s">
        <v>54</v>
      </c>
      <c r="P75" s="134"/>
      <c r="Q75" s="64"/>
      <c r="T75" s="24"/>
    </row>
    <row r="76" spans="1:20" ht="23.15" customHeight="1" x14ac:dyDescent="0.35">
      <c r="A76" s="19"/>
      <c r="B76" s="184"/>
      <c r="C76" s="71"/>
      <c r="D76" s="76"/>
      <c r="E76" s="76"/>
      <c r="F76" s="71"/>
      <c r="G76" s="71"/>
      <c r="H76" s="71"/>
      <c r="I76" s="138"/>
      <c r="J76" s="138"/>
      <c r="K76" s="138"/>
      <c r="L76" s="138"/>
      <c r="M76" s="138"/>
      <c r="N76" s="166" t="s">
        <v>183</v>
      </c>
      <c r="O76" s="6">
        <v>300</v>
      </c>
      <c r="P76" s="134"/>
      <c r="Q76" s="64"/>
      <c r="T76" s="24"/>
    </row>
    <row r="77" spans="1:20" ht="23.15" customHeight="1" x14ac:dyDescent="0.35">
      <c r="A77" s="19"/>
      <c r="B77" s="184"/>
      <c r="C77" s="71"/>
      <c r="D77" s="76"/>
      <c r="E77" s="76"/>
      <c r="F77" s="71"/>
      <c r="G77" s="71"/>
      <c r="H77" s="71"/>
      <c r="I77" s="138"/>
      <c r="J77" s="138"/>
      <c r="K77" s="138"/>
      <c r="L77" s="138"/>
      <c r="M77" s="138"/>
      <c r="N77" s="166"/>
      <c r="O77" s="1" t="s">
        <v>54</v>
      </c>
      <c r="P77" s="134"/>
      <c r="Q77" s="64"/>
      <c r="T77" s="24"/>
    </row>
    <row r="78" spans="1:20" ht="23.15" customHeight="1" x14ac:dyDescent="0.35">
      <c r="A78" s="19"/>
      <c r="B78" s="184"/>
      <c r="C78" s="71"/>
      <c r="D78" s="76"/>
      <c r="E78" s="76"/>
      <c r="F78" s="71"/>
      <c r="G78" s="71"/>
      <c r="H78" s="71"/>
      <c r="I78" s="138"/>
      <c r="J78" s="138"/>
      <c r="K78" s="138"/>
      <c r="L78" s="138"/>
      <c r="M78" s="138"/>
      <c r="N78" s="166" t="s">
        <v>90</v>
      </c>
      <c r="O78" s="6">
        <v>4809</v>
      </c>
      <c r="P78" s="134"/>
      <c r="Q78" s="64"/>
      <c r="T78" s="24"/>
    </row>
    <row r="79" spans="1:20" ht="23.15" customHeight="1" x14ac:dyDescent="0.35">
      <c r="A79" s="19"/>
      <c r="B79" s="184"/>
      <c r="C79" s="71"/>
      <c r="D79" s="76"/>
      <c r="E79" s="76"/>
      <c r="F79" s="71"/>
      <c r="G79" s="71"/>
      <c r="H79" s="71"/>
      <c r="I79" s="138"/>
      <c r="J79" s="138"/>
      <c r="K79" s="138"/>
      <c r="L79" s="138"/>
      <c r="M79" s="138"/>
      <c r="N79" s="166"/>
      <c r="O79" s="1" t="s">
        <v>54</v>
      </c>
      <c r="P79" s="134"/>
      <c r="Q79" s="64"/>
      <c r="T79" s="24"/>
    </row>
    <row r="80" spans="1:20" ht="23.15" customHeight="1" x14ac:dyDescent="0.35">
      <c r="A80" s="19"/>
      <c r="B80" s="184"/>
      <c r="C80" s="71"/>
      <c r="D80" s="76"/>
      <c r="E80" s="76"/>
      <c r="F80" s="71"/>
      <c r="G80" s="71"/>
      <c r="H80" s="71"/>
      <c r="I80" s="138"/>
      <c r="J80" s="138"/>
      <c r="K80" s="138"/>
      <c r="L80" s="138"/>
      <c r="M80" s="138"/>
      <c r="N80" s="166" t="s">
        <v>184</v>
      </c>
      <c r="O80" s="6">
        <v>0.4</v>
      </c>
      <c r="P80" s="134"/>
      <c r="Q80" s="64"/>
      <c r="T80" s="24"/>
    </row>
    <row r="81" spans="1:20" ht="23.15" customHeight="1" x14ac:dyDescent="0.35">
      <c r="A81" s="19"/>
      <c r="B81" s="184"/>
      <c r="C81" s="71"/>
      <c r="D81" s="76"/>
      <c r="E81" s="76"/>
      <c r="F81" s="71"/>
      <c r="G81" s="71"/>
      <c r="H81" s="71"/>
      <c r="I81" s="138"/>
      <c r="J81" s="138"/>
      <c r="K81" s="138"/>
      <c r="L81" s="138"/>
      <c r="M81" s="138"/>
      <c r="N81" s="166"/>
      <c r="O81" s="1" t="s">
        <v>54</v>
      </c>
      <c r="P81" s="134"/>
      <c r="Q81" s="64"/>
      <c r="T81" s="24"/>
    </row>
    <row r="82" spans="1:20" ht="23.15" customHeight="1" x14ac:dyDescent="0.35">
      <c r="A82" s="19"/>
      <c r="B82" s="184"/>
      <c r="C82" s="71"/>
      <c r="D82" s="76"/>
      <c r="E82" s="76"/>
      <c r="F82" s="71"/>
      <c r="G82" s="71"/>
      <c r="H82" s="71"/>
      <c r="I82" s="138"/>
      <c r="J82" s="138"/>
      <c r="K82" s="138"/>
      <c r="L82" s="138"/>
      <c r="M82" s="138"/>
      <c r="N82" s="166" t="s">
        <v>89</v>
      </c>
      <c r="O82" s="6">
        <v>1</v>
      </c>
      <c r="P82" s="134"/>
      <c r="Q82" s="64"/>
      <c r="T82" s="24"/>
    </row>
    <row r="83" spans="1:20" ht="23.15" customHeight="1" x14ac:dyDescent="0.35">
      <c r="A83" s="19"/>
      <c r="B83" s="184"/>
      <c r="C83" s="126"/>
      <c r="D83" s="66"/>
      <c r="E83" s="66"/>
      <c r="F83" s="126"/>
      <c r="G83" s="126"/>
      <c r="H83" s="126"/>
      <c r="I83" s="139"/>
      <c r="J83" s="139"/>
      <c r="K83" s="139"/>
      <c r="L83" s="139"/>
      <c r="M83" s="139"/>
      <c r="N83" s="166"/>
      <c r="O83" s="1" t="s">
        <v>54</v>
      </c>
      <c r="P83" s="135"/>
      <c r="Q83" s="124"/>
      <c r="T83" s="24"/>
    </row>
    <row r="84" spans="1:20" ht="23.15" customHeight="1" x14ac:dyDescent="0.35">
      <c r="B84" s="184" t="s">
        <v>189</v>
      </c>
      <c r="C84" s="70"/>
      <c r="D84" s="65" t="s">
        <v>192</v>
      </c>
      <c r="E84" s="65" t="s">
        <v>188</v>
      </c>
      <c r="F84" s="70"/>
      <c r="G84" s="70" t="s">
        <v>71</v>
      </c>
      <c r="H84" s="70"/>
      <c r="I84" s="137">
        <f>SUM(J84:M89)</f>
        <v>1634385</v>
      </c>
      <c r="J84" s="137">
        <f>J235</f>
        <v>0</v>
      </c>
      <c r="K84" s="137">
        <v>0</v>
      </c>
      <c r="L84" s="137">
        <v>1389227</v>
      </c>
      <c r="M84" s="137">
        <v>245158</v>
      </c>
      <c r="N84" s="166" t="s">
        <v>88</v>
      </c>
      <c r="O84" s="6">
        <v>20.3</v>
      </c>
      <c r="P84" s="130" t="s">
        <v>120</v>
      </c>
      <c r="Q84" s="63" t="s">
        <v>104</v>
      </c>
      <c r="T84" s="24"/>
    </row>
    <row r="85" spans="1:20" ht="23.15" customHeight="1" x14ac:dyDescent="0.35">
      <c r="B85" s="184"/>
      <c r="C85" s="71"/>
      <c r="D85" s="76"/>
      <c r="E85" s="76"/>
      <c r="F85" s="71"/>
      <c r="G85" s="71"/>
      <c r="H85" s="71"/>
      <c r="I85" s="138"/>
      <c r="J85" s="138"/>
      <c r="K85" s="138"/>
      <c r="L85" s="138"/>
      <c r="M85" s="138"/>
      <c r="N85" s="166"/>
      <c r="O85" s="1" t="s">
        <v>55</v>
      </c>
      <c r="P85" s="134"/>
      <c r="Q85" s="64"/>
      <c r="T85" s="24"/>
    </row>
    <row r="86" spans="1:20" ht="23.15" customHeight="1" x14ac:dyDescent="0.35">
      <c r="B86" s="184"/>
      <c r="C86" s="71"/>
      <c r="D86" s="76"/>
      <c r="E86" s="76"/>
      <c r="F86" s="71"/>
      <c r="G86" s="71"/>
      <c r="H86" s="71"/>
      <c r="I86" s="138"/>
      <c r="J86" s="138"/>
      <c r="K86" s="138"/>
      <c r="L86" s="138"/>
      <c r="M86" s="138"/>
      <c r="N86" s="166" t="s">
        <v>90</v>
      </c>
      <c r="O86" s="6">
        <v>92397</v>
      </c>
      <c r="P86" s="134"/>
      <c r="Q86" s="64"/>
      <c r="T86" s="24"/>
    </row>
    <row r="87" spans="1:20" ht="23.15" customHeight="1" x14ac:dyDescent="0.35">
      <c r="B87" s="184"/>
      <c r="C87" s="71"/>
      <c r="D87" s="76"/>
      <c r="E87" s="76"/>
      <c r="F87" s="71"/>
      <c r="G87" s="71"/>
      <c r="H87" s="71"/>
      <c r="I87" s="138"/>
      <c r="J87" s="138"/>
      <c r="K87" s="138"/>
      <c r="L87" s="138"/>
      <c r="M87" s="138"/>
      <c r="N87" s="166"/>
      <c r="O87" s="1" t="s">
        <v>55</v>
      </c>
      <c r="P87" s="134"/>
      <c r="Q87" s="64"/>
      <c r="T87" s="24"/>
    </row>
    <row r="88" spans="1:20" ht="23.15" customHeight="1" x14ac:dyDescent="0.35">
      <c r="B88" s="184"/>
      <c r="C88" s="71"/>
      <c r="D88" s="76"/>
      <c r="E88" s="76"/>
      <c r="F88" s="71"/>
      <c r="G88" s="71"/>
      <c r="H88" s="71"/>
      <c r="I88" s="138"/>
      <c r="J88" s="138"/>
      <c r="K88" s="138"/>
      <c r="L88" s="138"/>
      <c r="M88" s="138"/>
      <c r="N88" s="166" t="s">
        <v>89</v>
      </c>
      <c r="O88" s="6">
        <v>1</v>
      </c>
      <c r="P88" s="134"/>
      <c r="Q88" s="64"/>
      <c r="T88" s="24"/>
    </row>
    <row r="89" spans="1:20" ht="51.4" customHeight="1" x14ac:dyDescent="0.35">
      <c r="B89" s="184"/>
      <c r="C89" s="126"/>
      <c r="D89" s="66"/>
      <c r="E89" s="66"/>
      <c r="F89" s="126"/>
      <c r="G89" s="126"/>
      <c r="H89" s="126"/>
      <c r="I89" s="139"/>
      <c r="J89" s="139"/>
      <c r="K89" s="139"/>
      <c r="L89" s="139"/>
      <c r="M89" s="139"/>
      <c r="N89" s="166"/>
      <c r="O89" s="1" t="s">
        <v>55</v>
      </c>
      <c r="P89" s="135"/>
      <c r="Q89" s="124"/>
      <c r="T89" s="24"/>
    </row>
    <row r="90" spans="1:20" ht="23.15" customHeight="1" x14ac:dyDescent="0.35">
      <c r="B90" s="182" t="s">
        <v>190</v>
      </c>
      <c r="C90" s="121"/>
      <c r="D90" s="65" t="s">
        <v>191</v>
      </c>
      <c r="E90" s="65"/>
      <c r="F90" s="70"/>
      <c r="G90" s="70" t="s">
        <v>71</v>
      </c>
      <c r="H90" s="70"/>
      <c r="I90" s="137">
        <v>3850361.33</v>
      </c>
      <c r="J90" s="137">
        <f>J242</f>
        <v>0</v>
      </c>
      <c r="K90" s="137">
        <v>0</v>
      </c>
      <c r="L90" s="137">
        <v>3100644</v>
      </c>
      <c r="M90" s="137">
        <v>749717.33</v>
      </c>
      <c r="N90" s="166" t="s">
        <v>88</v>
      </c>
      <c r="O90" s="6">
        <v>13.3</v>
      </c>
      <c r="P90" s="130" t="s">
        <v>120</v>
      </c>
      <c r="Q90" s="63" t="s">
        <v>104</v>
      </c>
      <c r="T90" s="24"/>
    </row>
    <row r="91" spans="1:20" ht="23.15" customHeight="1" x14ac:dyDescent="0.35">
      <c r="B91" s="182"/>
      <c r="C91" s="122"/>
      <c r="D91" s="76"/>
      <c r="E91" s="76"/>
      <c r="F91" s="71"/>
      <c r="G91" s="71"/>
      <c r="H91" s="71"/>
      <c r="I91" s="138"/>
      <c r="J91" s="138"/>
      <c r="K91" s="138"/>
      <c r="L91" s="138"/>
      <c r="M91" s="138"/>
      <c r="N91" s="166"/>
      <c r="O91" s="1" t="s">
        <v>55</v>
      </c>
      <c r="P91" s="134"/>
      <c r="Q91" s="64"/>
      <c r="T91" s="24"/>
    </row>
    <row r="92" spans="1:20" ht="23.15" customHeight="1" x14ac:dyDescent="0.35">
      <c r="B92" s="182"/>
      <c r="C92" s="122"/>
      <c r="D92" s="76"/>
      <c r="E92" s="76"/>
      <c r="F92" s="71"/>
      <c r="G92" s="71"/>
      <c r="H92" s="71"/>
      <c r="I92" s="138"/>
      <c r="J92" s="138"/>
      <c r="K92" s="138"/>
      <c r="L92" s="138"/>
      <c r="M92" s="138"/>
      <c r="N92" s="166" t="s">
        <v>183</v>
      </c>
      <c r="O92" s="6">
        <v>400</v>
      </c>
      <c r="P92" s="134"/>
      <c r="Q92" s="64"/>
      <c r="T92" s="24"/>
    </row>
    <row r="93" spans="1:20" ht="23.15" customHeight="1" x14ac:dyDescent="0.35">
      <c r="B93" s="182"/>
      <c r="C93" s="122"/>
      <c r="D93" s="76"/>
      <c r="E93" s="76"/>
      <c r="F93" s="71"/>
      <c r="G93" s="71"/>
      <c r="H93" s="71"/>
      <c r="I93" s="138"/>
      <c r="J93" s="138"/>
      <c r="K93" s="138"/>
      <c r="L93" s="138"/>
      <c r="M93" s="138"/>
      <c r="N93" s="166"/>
      <c r="O93" s="1" t="s">
        <v>55</v>
      </c>
      <c r="P93" s="134"/>
      <c r="Q93" s="64"/>
      <c r="T93" s="24"/>
    </row>
    <row r="94" spans="1:20" ht="23.15" customHeight="1" x14ac:dyDescent="0.35">
      <c r="B94" s="182"/>
      <c r="C94" s="122"/>
      <c r="D94" s="76"/>
      <c r="E94" s="76"/>
      <c r="F94" s="71"/>
      <c r="G94" s="71"/>
      <c r="H94" s="71"/>
      <c r="I94" s="138"/>
      <c r="J94" s="138"/>
      <c r="K94" s="138"/>
      <c r="L94" s="138"/>
      <c r="M94" s="138"/>
      <c r="N94" s="149" t="s">
        <v>90</v>
      </c>
      <c r="O94" s="6">
        <v>133939</v>
      </c>
      <c r="P94" s="134"/>
      <c r="Q94" s="64"/>
      <c r="T94" s="24"/>
    </row>
    <row r="95" spans="1:20" ht="23.15" customHeight="1" x14ac:dyDescent="0.35">
      <c r="B95" s="182"/>
      <c r="C95" s="122"/>
      <c r="D95" s="76"/>
      <c r="E95" s="76"/>
      <c r="F95" s="71"/>
      <c r="G95" s="71"/>
      <c r="H95" s="71"/>
      <c r="I95" s="138"/>
      <c r="J95" s="138"/>
      <c r="K95" s="138"/>
      <c r="L95" s="138"/>
      <c r="M95" s="138"/>
      <c r="N95" s="150"/>
      <c r="O95" s="1" t="s">
        <v>55</v>
      </c>
      <c r="P95" s="134"/>
      <c r="Q95" s="64"/>
      <c r="T95" s="24"/>
    </row>
    <row r="96" spans="1:20" ht="23.15" customHeight="1" x14ac:dyDescent="0.35">
      <c r="B96" s="182"/>
      <c r="C96" s="122"/>
      <c r="D96" s="76"/>
      <c r="E96" s="76"/>
      <c r="F96" s="71"/>
      <c r="G96" s="71"/>
      <c r="H96" s="71"/>
      <c r="I96" s="138"/>
      <c r="J96" s="138"/>
      <c r="K96" s="138"/>
      <c r="L96" s="138"/>
      <c r="M96" s="138"/>
      <c r="N96" s="149" t="s">
        <v>184</v>
      </c>
      <c r="O96" s="6">
        <v>0.6</v>
      </c>
      <c r="P96" s="134"/>
      <c r="Q96" s="64"/>
      <c r="T96" s="24"/>
    </row>
    <row r="97" spans="2:20" ht="23.15" customHeight="1" x14ac:dyDescent="0.35">
      <c r="B97" s="182"/>
      <c r="C97" s="122"/>
      <c r="D97" s="76"/>
      <c r="E97" s="76"/>
      <c r="F97" s="71"/>
      <c r="G97" s="71"/>
      <c r="H97" s="71"/>
      <c r="I97" s="138"/>
      <c r="J97" s="138"/>
      <c r="K97" s="138"/>
      <c r="L97" s="138"/>
      <c r="M97" s="138"/>
      <c r="N97" s="150"/>
      <c r="O97" s="1" t="s">
        <v>55</v>
      </c>
      <c r="P97" s="134"/>
      <c r="Q97" s="64"/>
      <c r="T97" s="24"/>
    </row>
    <row r="98" spans="2:20" ht="23.15" customHeight="1" x14ac:dyDescent="0.35">
      <c r="B98" s="182"/>
      <c r="C98" s="122"/>
      <c r="D98" s="76"/>
      <c r="E98" s="76"/>
      <c r="F98" s="71"/>
      <c r="G98" s="71"/>
      <c r="H98" s="71"/>
      <c r="I98" s="138"/>
      <c r="J98" s="138"/>
      <c r="K98" s="138"/>
      <c r="L98" s="138"/>
      <c r="M98" s="138"/>
      <c r="N98" s="166" t="s">
        <v>89</v>
      </c>
      <c r="O98" s="6">
        <v>1</v>
      </c>
      <c r="P98" s="134"/>
      <c r="Q98" s="64"/>
      <c r="T98" s="24"/>
    </row>
    <row r="99" spans="2:20" ht="23.15" customHeight="1" x14ac:dyDescent="0.35">
      <c r="B99" s="182"/>
      <c r="C99" s="123"/>
      <c r="D99" s="66"/>
      <c r="E99" s="66"/>
      <c r="F99" s="126"/>
      <c r="G99" s="126"/>
      <c r="H99" s="126"/>
      <c r="I99" s="139"/>
      <c r="J99" s="139"/>
      <c r="K99" s="139"/>
      <c r="L99" s="139"/>
      <c r="M99" s="139"/>
      <c r="N99" s="166"/>
      <c r="O99" s="1" t="s">
        <v>55</v>
      </c>
      <c r="P99" s="135"/>
      <c r="Q99" s="124"/>
      <c r="T99" s="24"/>
    </row>
    <row r="100" spans="2:20" ht="30" customHeight="1" x14ac:dyDescent="0.35">
      <c r="B100" s="182" t="s">
        <v>194</v>
      </c>
      <c r="C100" s="121"/>
      <c r="D100" s="65" t="s">
        <v>118</v>
      </c>
      <c r="E100" s="65" t="s">
        <v>195</v>
      </c>
      <c r="F100" s="70"/>
      <c r="G100" s="70" t="s">
        <v>71</v>
      </c>
      <c r="H100" s="70"/>
      <c r="I100" s="137">
        <f>SUM(J100:M105)</f>
        <v>1313063.0999999999</v>
      </c>
      <c r="J100" s="137">
        <f>J248</f>
        <v>0</v>
      </c>
      <c r="K100" s="137">
        <v>0</v>
      </c>
      <c r="L100" s="137">
        <v>1116103.6299999999</v>
      </c>
      <c r="M100" s="137">
        <v>196959.47</v>
      </c>
      <c r="N100" s="166" t="s">
        <v>87</v>
      </c>
      <c r="O100" s="6">
        <v>29199</v>
      </c>
      <c r="P100" s="130" t="s">
        <v>120</v>
      </c>
      <c r="Q100" s="63" t="s">
        <v>109</v>
      </c>
      <c r="T100" s="24"/>
    </row>
    <row r="101" spans="2:20" ht="30" customHeight="1" x14ac:dyDescent="0.35">
      <c r="B101" s="182"/>
      <c r="C101" s="122"/>
      <c r="D101" s="76"/>
      <c r="E101" s="76"/>
      <c r="F101" s="71"/>
      <c r="G101" s="71"/>
      <c r="H101" s="71"/>
      <c r="I101" s="138"/>
      <c r="J101" s="138"/>
      <c r="K101" s="138"/>
      <c r="L101" s="138"/>
      <c r="M101" s="138"/>
      <c r="N101" s="166"/>
      <c r="O101" s="1" t="s">
        <v>5</v>
      </c>
      <c r="P101" s="134"/>
      <c r="Q101" s="64"/>
      <c r="T101" s="24"/>
    </row>
    <row r="102" spans="2:20" ht="30" customHeight="1" x14ac:dyDescent="0.35">
      <c r="B102" s="182"/>
      <c r="C102" s="122"/>
      <c r="D102" s="76"/>
      <c r="E102" s="76"/>
      <c r="F102" s="71"/>
      <c r="G102" s="71"/>
      <c r="H102" s="71"/>
      <c r="I102" s="138"/>
      <c r="J102" s="138"/>
      <c r="K102" s="138"/>
      <c r="L102" s="138"/>
      <c r="M102" s="138"/>
      <c r="N102" s="166" t="s">
        <v>89</v>
      </c>
      <c r="O102" s="6">
        <v>1</v>
      </c>
      <c r="P102" s="134"/>
      <c r="Q102" s="64"/>
      <c r="T102" s="24"/>
    </row>
    <row r="103" spans="2:20" ht="30" customHeight="1" x14ac:dyDescent="0.35">
      <c r="B103" s="182"/>
      <c r="C103" s="122"/>
      <c r="D103" s="76"/>
      <c r="E103" s="76"/>
      <c r="F103" s="71"/>
      <c r="G103" s="71"/>
      <c r="H103" s="71"/>
      <c r="I103" s="138"/>
      <c r="J103" s="138"/>
      <c r="K103" s="138"/>
      <c r="L103" s="138"/>
      <c r="M103" s="138"/>
      <c r="N103" s="166"/>
      <c r="O103" s="1" t="s">
        <v>5</v>
      </c>
      <c r="P103" s="134"/>
      <c r="Q103" s="64"/>
      <c r="T103" s="24"/>
    </row>
    <row r="104" spans="2:20" ht="30" customHeight="1" x14ac:dyDescent="0.35">
      <c r="B104" s="182"/>
      <c r="C104" s="122"/>
      <c r="D104" s="76"/>
      <c r="E104" s="76"/>
      <c r="F104" s="71"/>
      <c r="G104" s="71"/>
      <c r="H104" s="71"/>
      <c r="I104" s="138"/>
      <c r="J104" s="138"/>
      <c r="K104" s="138"/>
      <c r="L104" s="138"/>
      <c r="M104" s="138"/>
      <c r="N104" s="166" t="s">
        <v>185</v>
      </c>
      <c r="O104" s="6">
        <v>86</v>
      </c>
      <c r="P104" s="134"/>
      <c r="Q104" s="64"/>
      <c r="T104" s="24"/>
    </row>
    <row r="105" spans="2:20" ht="40.5" customHeight="1" x14ac:dyDescent="0.35">
      <c r="B105" s="182"/>
      <c r="C105" s="123"/>
      <c r="D105" s="66"/>
      <c r="E105" s="66"/>
      <c r="F105" s="126"/>
      <c r="G105" s="126"/>
      <c r="H105" s="126"/>
      <c r="I105" s="139"/>
      <c r="J105" s="139"/>
      <c r="K105" s="139"/>
      <c r="L105" s="139"/>
      <c r="M105" s="139"/>
      <c r="N105" s="166"/>
      <c r="O105" s="1" t="s">
        <v>5</v>
      </c>
      <c r="P105" s="135"/>
      <c r="Q105" s="124"/>
      <c r="T105" s="24"/>
    </row>
    <row r="106" spans="2:20" ht="61.15" customHeight="1" x14ac:dyDescent="0.35">
      <c r="B106" s="53" t="s">
        <v>196</v>
      </c>
      <c r="C106" s="41"/>
      <c r="D106" s="40"/>
      <c r="E106" s="40"/>
      <c r="F106" s="41"/>
      <c r="G106" s="41"/>
      <c r="H106" s="41"/>
      <c r="I106" s="43"/>
      <c r="J106" s="43"/>
      <c r="K106" s="43"/>
      <c r="L106" s="43"/>
      <c r="M106" s="43"/>
      <c r="N106" s="56"/>
      <c r="O106" s="20"/>
      <c r="P106" s="4"/>
      <c r="Q106" s="42"/>
      <c r="T106" s="24"/>
    </row>
    <row r="107" spans="2:20" ht="30" customHeight="1" x14ac:dyDescent="0.35">
      <c r="B107" s="182" t="s">
        <v>197</v>
      </c>
      <c r="C107" s="70"/>
      <c r="D107" s="65" t="s">
        <v>118</v>
      </c>
      <c r="E107" s="65" t="s">
        <v>195</v>
      </c>
      <c r="F107" s="70"/>
      <c r="G107" s="70" t="s">
        <v>71</v>
      </c>
      <c r="H107" s="70"/>
      <c r="I107" s="137">
        <f>SUM(J107:M110)</f>
        <v>285247.70999999996</v>
      </c>
      <c r="J107" s="137">
        <f>J256</f>
        <v>0</v>
      </c>
      <c r="K107" s="137">
        <v>0</v>
      </c>
      <c r="L107" s="137">
        <v>242460.55</v>
      </c>
      <c r="M107" s="137">
        <v>42787.16</v>
      </c>
      <c r="N107" s="166" t="s">
        <v>87</v>
      </c>
      <c r="O107" s="6">
        <v>10000</v>
      </c>
      <c r="P107" s="130" t="s">
        <v>120</v>
      </c>
      <c r="Q107" s="63" t="s">
        <v>109</v>
      </c>
      <c r="T107" s="24"/>
    </row>
    <row r="108" spans="2:20" ht="30" customHeight="1" x14ac:dyDescent="0.35">
      <c r="B108" s="182"/>
      <c r="C108" s="71"/>
      <c r="D108" s="76"/>
      <c r="E108" s="76"/>
      <c r="F108" s="71"/>
      <c r="G108" s="71"/>
      <c r="H108" s="71"/>
      <c r="I108" s="138"/>
      <c r="J108" s="138"/>
      <c r="K108" s="138"/>
      <c r="L108" s="138"/>
      <c r="M108" s="138"/>
      <c r="N108" s="166"/>
      <c r="O108" s="1" t="s">
        <v>55</v>
      </c>
      <c r="P108" s="134"/>
      <c r="Q108" s="64"/>
      <c r="T108" s="24"/>
    </row>
    <row r="109" spans="2:20" ht="30" customHeight="1" x14ac:dyDescent="0.35">
      <c r="B109" s="182"/>
      <c r="C109" s="71"/>
      <c r="D109" s="76"/>
      <c r="E109" s="76"/>
      <c r="F109" s="71"/>
      <c r="G109" s="71"/>
      <c r="H109" s="71"/>
      <c r="I109" s="138"/>
      <c r="J109" s="138"/>
      <c r="K109" s="138"/>
      <c r="L109" s="138"/>
      <c r="M109" s="138"/>
      <c r="N109" s="166" t="s">
        <v>89</v>
      </c>
      <c r="O109" s="6">
        <v>0</v>
      </c>
      <c r="P109" s="134"/>
      <c r="Q109" s="64"/>
      <c r="T109" s="24"/>
    </row>
    <row r="110" spans="2:20" ht="30" customHeight="1" x14ac:dyDescent="0.35">
      <c r="B110" s="182"/>
      <c r="C110" s="126"/>
      <c r="D110" s="66"/>
      <c r="E110" s="66"/>
      <c r="F110" s="126"/>
      <c r="G110" s="126"/>
      <c r="H110" s="126"/>
      <c r="I110" s="139"/>
      <c r="J110" s="139"/>
      <c r="K110" s="139"/>
      <c r="L110" s="139"/>
      <c r="M110" s="139"/>
      <c r="N110" s="166"/>
      <c r="O110" s="1" t="s">
        <v>55</v>
      </c>
      <c r="P110" s="135"/>
      <c r="Q110" s="124"/>
      <c r="T110" s="24"/>
    </row>
    <row r="111" spans="2:20" ht="30" customHeight="1" x14ac:dyDescent="0.35">
      <c r="B111" s="157" t="s">
        <v>198</v>
      </c>
      <c r="C111" s="160"/>
      <c r="D111" s="157" t="s">
        <v>191</v>
      </c>
      <c r="E111" s="157" t="s">
        <v>199</v>
      </c>
      <c r="F111" s="160"/>
      <c r="G111" s="160" t="s">
        <v>71</v>
      </c>
      <c r="H111" s="160"/>
      <c r="I111" s="163">
        <f>L111+M111</f>
        <v>589788</v>
      </c>
      <c r="J111" s="163">
        <v>0</v>
      </c>
      <c r="K111" s="163">
        <v>0</v>
      </c>
      <c r="L111" s="163">
        <v>501319</v>
      </c>
      <c r="M111" s="163">
        <v>88469</v>
      </c>
      <c r="N111" s="149" t="s">
        <v>88</v>
      </c>
      <c r="O111" s="6">
        <v>2.4</v>
      </c>
      <c r="P111" s="154" t="s">
        <v>103</v>
      </c>
      <c r="Q111" s="154" t="s">
        <v>109</v>
      </c>
      <c r="T111" s="24"/>
    </row>
    <row r="112" spans="2:20" ht="30" customHeight="1" x14ac:dyDescent="0.35">
      <c r="B112" s="158"/>
      <c r="C112" s="161"/>
      <c r="D112" s="158"/>
      <c r="E112" s="158"/>
      <c r="F112" s="161"/>
      <c r="G112" s="161"/>
      <c r="H112" s="161"/>
      <c r="I112" s="164"/>
      <c r="J112" s="164"/>
      <c r="K112" s="164"/>
      <c r="L112" s="164"/>
      <c r="M112" s="164"/>
      <c r="N112" s="150"/>
      <c r="O112" s="1" t="s">
        <v>5</v>
      </c>
      <c r="P112" s="155"/>
      <c r="Q112" s="155"/>
      <c r="T112" s="24"/>
    </row>
    <row r="113" spans="2:20" ht="30" customHeight="1" x14ac:dyDescent="0.35">
      <c r="B113" s="158"/>
      <c r="C113" s="161"/>
      <c r="D113" s="158"/>
      <c r="E113" s="158"/>
      <c r="F113" s="161"/>
      <c r="G113" s="161"/>
      <c r="H113" s="161"/>
      <c r="I113" s="164"/>
      <c r="J113" s="164"/>
      <c r="K113" s="164"/>
      <c r="L113" s="164"/>
      <c r="M113" s="164"/>
      <c r="N113" s="149" t="s">
        <v>90</v>
      </c>
      <c r="O113" s="6">
        <v>24345</v>
      </c>
      <c r="P113" s="155"/>
      <c r="Q113" s="155"/>
      <c r="T113" s="24"/>
    </row>
    <row r="114" spans="2:20" ht="30" customHeight="1" x14ac:dyDescent="0.35">
      <c r="B114" s="158"/>
      <c r="C114" s="161"/>
      <c r="D114" s="158"/>
      <c r="E114" s="158"/>
      <c r="F114" s="161"/>
      <c r="G114" s="161"/>
      <c r="H114" s="161"/>
      <c r="I114" s="164"/>
      <c r="J114" s="164"/>
      <c r="K114" s="164"/>
      <c r="L114" s="164"/>
      <c r="M114" s="164"/>
      <c r="N114" s="150"/>
      <c r="O114" s="1" t="s">
        <v>55</v>
      </c>
      <c r="P114" s="155"/>
      <c r="Q114" s="155"/>
      <c r="T114" s="24"/>
    </row>
    <row r="115" spans="2:20" ht="30" customHeight="1" x14ac:dyDescent="0.35">
      <c r="B115" s="158"/>
      <c r="C115" s="161"/>
      <c r="D115" s="158"/>
      <c r="E115" s="158"/>
      <c r="F115" s="161"/>
      <c r="G115" s="161"/>
      <c r="H115" s="161"/>
      <c r="I115" s="164"/>
      <c r="J115" s="164"/>
      <c r="K115" s="164"/>
      <c r="L115" s="164"/>
      <c r="M115" s="164"/>
      <c r="N115" s="149" t="s">
        <v>89</v>
      </c>
      <c r="O115" s="6">
        <v>1</v>
      </c>
      <c r="P115" s="155"/>
      <c r="Q115" s="155"/>
      <c r="T115" s="24"/>
    </row>
    <row r="116" spans="2:20" ht="30" customHeight="1" x14ac:dyDescent="0.35">
      <c r="B116" s="159"/>
      <c r="C116" s="162"/>
      <c r="D116" s="159"/>
      <c r="E116" s="159"/>
      <c r="F116" s="162"/>
      <c r="G116" s="162"/>
      <c r="H116" s="162"/>
      <c r="I116" s="165"/>
      <c r="J116" s="165"/>
      <c r="K116" s="165"/>
      <c r="L116" s="165"/>
      <c r="M116" s="165"/>
      <c r="N116" s="150"/>
      <c r="O116" s="1" t="s">
        <v>55</v>
      </c>
      <c r="P116" s="156"/>
      <c r="Q116" s="156"/>
      <c r="T116" s="24"/>
    </row>
    <row r="117" spans="2:20" ht="30" customHeight="1" x14ac:dyDescent="0.35">
      <c r="B117" s="157" t="s">
        <v>200</v>
      </c>
      <c r="C117" s="160"/>
      <c r="D117" s="157" t="s">
        <v>122</v>
      </c>
      <c r="E117" s="157" t="s">
        <v>199</v>
      </c>
      <c r="F117" s="160"/>
      <c r="G117" s="160" t="s">
        <v>71</v>
      </c>
      <c r="H117" s="160"/>
      <c r="I117" s="163">
        <f>L117+M117</f>
        <v>1602167.04</v>
      </c>
      <c r="J117" s="163">
        <v>0</v>
      </c>
      <c r="K117" s="163">
        <v>0</v>
      </c>
      <c r="L117" s="163">
        <v>1361841.3</v>
      </c>
      <c r="M117" s="163">
        <v>240325.74</v>
      </c>
      <c r="N117" s="149" t="s">
        <v>88</v>
      </c>
      <c r="O117" s="6">
        <v>3.7</v>
      </c>
      <c r="P117" s="154" t="s">
        <v>105</v>
      </c>
      <c r="Q117" s="154" t="s">
        <v>138</v>
      </c>
      <c r="T117" s="24"/>
    </row>
    <row r="118" spans="2:20" ht="30" customHeight="1" x14ac:dyDescent="0.35">
      <c r="B118" s="158"/>
      <c r="C118" s="161"/>
      <c r="D118" s="158"/>
      <c r="E118" s="158"/>
      <c r="F118" s="161"/>
      <c r="G118" s="161"/>
      <c r="H118" s="161"/>
      <c r="I118" s="164"/>
      <c r="J118" s="164"/>
      <c r="K118" s="164"/>
      <c r="L118" s="164"/>
      <c r="M118" s="164"/>
      <c r="N118" s="150"/>
      <c r="O118" s="1" t="s">
        <v>54</v>
      </c>
      <c r="P118" s="155"/>
      <c r="Q118" s="155"/>
      <c r="T118" s="24"/>
    </row>
    <row r="119" spans="2:20" ht="30" customHeight="1" x14ac:dyDescent="0.35">
      <c r="B119" s="158"/>
      <c r="C119" s="161"/>
      <c r="D119" s="158"/>
      <c r="E119" s="158"/>
      <c r="F119" s="161"/>
      <c r="G119" s="161"/>
      <c r="H119" s="161"/>
      <c r="I119" s="164"/>
      <c r="J119" s="164"/>
      <c r="K119" s="164"/>
      <c r="L119" s="164"/>
      <c r="M119" s="164"/>
      <c r="N119" s="149" t="s">
        <v>90</v>
      </c>
      <c r="O119" s="6">
        <v>37590</v>
      </c>
      <c r="P119" s="155"/>
      <c r="Q119" s="155"/>
      <c r="T119" s="24"/>
    </row>
    <row r="120" spans="2:20" ht="30" customHeight="1" x14ac:dyDescent="0.35">
      <c r="B120" s="158"/>
      <c r="C120" s="161"/>
      <c r="D120" s="158"/>
      <c r="E120" s="158"/>
      <c r="F120" s="161"/>
      <c r="G120" s="161"/>
      <c r="H120" s="161"/>
      <c r="I120" s="164"/>
      <c r="J120" s="164"/>
      <c r="K120" s="164"/>
      <c r="L120" s="164"/>
      <c r="M120" s="164"/>
      <c r="N120" s="150"/>
      <c r="O120" s="1" t="s">
        <v>54</v>
      </c>
      <c r="P120" s="155"/>
      <c r="Q120" s="155"/>
      <c r="T120" s="24"/>
    </row>
    <row r="121" spans="2:20" ht="30" customHeight="1" x14ac:dyDescent="0.35">
      <c r="B121" s="158"/>
      <c r="C121" s="161"/>
      <c r="D121" s="158"/>
      <c r="E121" s="158"/>
      <c r="F121" s="161"/>
      <c r="G121" s="161"/>
      <c r="H121" s="161"/>
      <c r="I121" s="164"/>
      <c r="J121" s="164"/>
      <c r="K121" s="164"/>
      <c r="L121" s="164"/>
      <c r="M121" s="164"/>
      <c r="N121" s="149" t="s">
        <v>89</v>
      </c>
      <c r="O121" s="6">
        <v>1</v>
      </c>
      <c r="P121" s="155"/>
      <c r="Q121" s="155"/>
      <c r="T121" s="24"/>
    </row>
    <row r="122" spans="2:20" ht="30" customHeight="1" x14ac:dyDescent="0.35">
      <c r="B122" s="159"/>
      <c r="C122" s="162"/>
      <c r="D122" s="159"/>
      <c r="E122" s="159"/>
      <c r="F122" s="162"/>
      <c r="G122" s="162"/>
      <c r="H122" s="162"/>
      <c r="I122" s="165"/>
      <c r="J122" s="165"/>
      <c r="K122" s="165"/>
      <c r="L122" s="165"/>
      <c r="M122" s="165"/>
      <c r="N122" s="150"/>
      <c r="O122" s="1" t="s">
        <v>54</v>
      </c>
      <c r="P122" s="156"/>
      <c r="Q122" s="156"/>
      <c r="T122" s="24"/>
    </row>
    <row r="123" spans="2:20" ht="30" customHeight="1" x14ac:dyDescent="0.35">
      <c r="B123" s="157" t="s">
        <v>201</v>
      </c>
      <c r="C123" s="157"/>
      <c r="D123" s="157" t="s">
        <v>192</v>
      </c>
      <c r="E123" s="157" t="s">
        <v>199</v>
      </c>
      <c r="F123" s="157"/>
      <c r="G123" s="160" t="s">
        <v>71</v>
      </c>
      <c r="H123" s="157"/>
      <c r="I123" s="163">
        <f>L123+M123</f>
        <v>4390408</v>
      </c>
      <c r="J123" s="163">
        <v>0</v>
      </c>
      <c r="K123" s="163">
        <v>0</v>
      </c>
      <c r="L123" s="163">
        <v>3731846</v>
      </c>
      <c r="M123" s="163">
        <v>658562</v>
      </c>
      <c r="N123" s="149" t="s">
        <v>88</v>
      </c>
      <c r="O123" s="6">
        <v>6</v>
      </c>
      <c r="P123" s="154" t="s">
        <v>105</v>
      </c>
      <c r="Q123" s="154" t="s">
        <v>202</v>
      </c>
      <c r="T123" s="24"/>
    </row>
    <row r="124" spans="2:20" ht="30" customHeight="1" x14ac:dyDescent="0.35">
      <c r="B124" s="158"/>
      <c r="C124" s="158"/>
      <c r="D124" s="158"/>
      <c r="E124" s="158"/>
      <c r="F124" s="158"/>
      <c r="G124" s="161"/>
      <c r="H124" s="158"/>
      <c r="I124" s="164"/>
      <c r="J124" s="164"/>
      <c r="K124" s="164"/>
      <c r="L124" s="164"/>
      <c r="M124" s="164"/>
      <c r="N124" s="150"/>
      <c r="O124" s="1" t="s">
        <v>53</v>
      </c>
      <c r="P124" s="155"/>
      <c r="Q124" s="155"/>
      <c r="T124" s="24"/>
    </row>
    <row r="125" spans="2:20" ht="30" customHeight="1" x14ac:dyDescent="0.35">
      <c r="B125" s="158"/>
      <c r="C125" s="158"/>
      <c r="D125" s="158"/>
      <c r="E125" s="158"/>
      <c r="F125" s="158"/>
      <c r="G125" s="161"/>
      <c r="H125" s="158"/>
      <c r="I125" s="164"/>
      <c r="J125" s="164"/>
      <c r="K125" s="164"/>
      <c r="L125" s="164"/>
      <c r="M125" s="164"/>
      <c r="N125" s="149" t="s">
        <v>183</v>
      </c>
      <c r="O125" s="6">
        <v>500</v>
      </c>
      <c r="P125" s="155"/>
      <c r="Q125" s="155"/>
      <c r="T125" s="24"/>
    </row>
    <row r="126" spans="2:20" ht="30" customHeight="1" x14ac:dyDescent="0.35">
      <c r="B126" s="158"/>
      <c r="C126" s="158"/>
      <c r="D126" s="158"/>
      <c r="E126" s="158"/>
      <c r="F126" s="158"/>
      <c r="G126" s="161"/>
      <c r="H126" s="158"/>
      <c r="I126" s="164"/>
      <c r="J126" s="164"/>
      <c r="K126" s="164"/>
      <c r="L126" s="164"/>
      <c r="M126" s="164"/>
      <c r="N126" s="150"/>
      <c r="O126" s="1" t="s">
        <v>53</v>
      </c>
      <c r="P126" s="155"/>
      <c r="Q126" s="155"/>
      <c r="T126" s="24"/>
    </row>
    <row r="127" spans="2:20" ht="30" customHeight="1" x14ac:dyDescent="0.35">
      <c r="B127" s="158"/>
      <c r="C127" s="158"/>
      <c r="D127" s="158"/>
      <c r="E127" s="158"/>
      <c r="F127" s="158"/>
      <c r="G127" s="161"/>
      <c r="H127" s="158"/>
      <c r="I127" s="164"/>
      <c r="J127" s="164"/>
      <c r="K127" s="164"/>
      <c r="L127" s="164"/>
      <c r="M127" s="164"/>
      <c r="N127" s="149" t="s">
        <v>90</v>
      </c>
      <c r="O127" s="6">
        <v>60381</v>
      </c>
      <c r="P127" s="155"/>
      <c r="Q127" s="155"/>
      <c r="T127" s="24"/>
    </row>
    <row r="128" spans="2:20" ht="30" customHeight="1" x14ac:dyDescent="0.35">
      <c r="B128" s="158"/>
      <c r="C128" s="158"/>
      <c r="D128" s="158"/>
      <c r="E128" s="158"/>
      <c r="F128" s="158"/>
      <c r="G128" s="161"/>
      <c r="H128" s="158"/>
      <c r="I128" s="164"/>
      <c r="J128" s="164"/>
      <c r="K128" s="164"/>
      <c r="L128" s="164"/>
      <c r="M128" s="164"/>
      <c r="N128" s="150"/>
      <c r="O128" s="1" t="s">
        <v>53</v>
      </c>
      <c r="P128" s="155"/>
      <c r="Q128" s="155"/>
      <c r="T128" s="24"/>
    </row>
    <row r="129" spans="2:20" ht="30" customHeight="1" x14ac:dyDescent="0.35">
      <c r="B129" s="158"/>
      <c r="C129" s="158"/>
      <c r="D129" s="158"/>
      <c r="E129" s="158"/>
      <c r="F129" s="158"/>
      <c r="G129" s="161"/>
      <c r="H129" s="158"/>
      <c r="I129" s="164"/>
      <c r="J129" s="164"/>
      <c r="K129" s="164"/>
      <c r="L129" s="164"/>
      <c r="M129" s="164"/>
      <c r="N129" s="149" t="s">
        <v>184</v>
      </c>
      <c r="O129" s="6">
        <v>1.27</v>
      </c>
      <c r="P129" s="155"/>
      <c r="Q129" s="155"/>
      <c r="T129" s="24"/>
    </row>
    <row r="130" spans="2:20" ht="30" customHeight="1" x14ac:dyDescent="0.35">
      <c r="B130" s="158"/>
      <c r="C130" s="158"/>
      <c r="D130" s="158"/>
      <c r="E130" s="158"/>
      <c r="F130" s="158"/>
      <c r="G130" s="161"/>
      <c r="H130" s="158"/>
      <c r="I130" s="164"/>
      <c r="J130" s="164"/>
      <c r="K130" s="164"/>
      <c r="L130" s="164"/>
      <c r="M130" s="164"/>
      <c r="N130" s="150"/>
      <c r="O130" s="1" t="s">
        <v>53</v>
      </c>
      <c r="P130" s="155"/>
      <c r="Q130" s="155"/>
      <c r="T130" s="24"/>
    </row>
    <row r="131" spans="2:20" ht="30" customHeight="1" x14ac:dyDescent="0.35">
      <c r="B131" s="158"/>
      <c r="C131" s="158"/>
      <c r="D131" s="158"/>
      <c r="E131" s="158"/>
      <c r="F131" s="158"/>
      <c r="G131" s="161"/>
      <c r="H131" s="158"/>
      <c r="I131" s="164"/>
      <c r="J131" s="164"/>
      <c r="K131" s="164"/>
      <c r="L131" s="164"/>
      <c r="M131" s="164"/>
      <c r="N131" s="149" t="s">
        <v>89</v>
      </c>
      <c r="O131" s="6">
        <v>1</v>
      </c>
      <c r="P131" s="155"/>
      <c r="Q131" s="155"/>
      <c r="T131" s="24"/>
    </row>
    <row r="132" spans="2:20" ht="30" customHeight="1" x14ac:dyDescent="0.35">
      <c r="B132" s="159"/>
      <c r="C132" s="159"/>
      <c r="D132" s="159"/>
      <c r="E132" s="159"/>
      <c r="F132" s="159"/>
      <c r="G132" s="162"/>
      <c r="H132" s="159"/>
      <c r="I132" s="165"/>
      <c r="J132" s="165"/>
      <c r="K132" s="165"/>
      <c r="L132" s="165"/>
      <c r="M132" s="165"/>
      <c r="N132" s="150"/>
      <c r="O132" s="1" t="s">
        <v>53</v>
      </c>
      <c r="P132" s="156"/>
      <c r="Q132" s="156"/>
      <c r="T132" s="24"/>
    </row>
    <row r="133" spans="2:20" ht="30" customHeight="1" x14ac:dyDescent="0.35">
      <c r="B133" s="140" t="s">
        <v>208</v>
      </c>
      <c r="C133" s="146"/>
      <c r="D133" s="140" t="s">
        <v>192</v>
      </c>
      <c r="E133" s="140" t="s">
        <v>199</v>
      </c>
      <c r="F133" s="146"/>
      <c r="G133" s="146" t="s">
        <v>71</v>
      </c>
      <c r="H133" s="143"/>
      <c r="I133" s="137">
        <f>L133+M133</f>
        <v>882354</v>
      </c>
      <c r="J133" s="137">
        <v>0</v>
      </c>
      <c r="K133" s="137">
        <v>0</v>
      </c>
      <c r="L133" s="137">
        <v>750000</v>
      </c>
      <c r="M133" s="137">
        <v>132354</v>
      </c>
      <c r="N133" s="149" t="s">
        <v>88</v>
      </c>
      <c r="O133" s="6">
        <v>1.9</v>
      </c>
      <c r="P133" s="63" t="s">
        <v>105</v>
      </c>
      <c r="Q133" s="63" t="s">
        <v>138</v>
      </c>
      <c r="T133" s="24"/>
    </row>
    <row r="134" spans="2:20" ht="30" customHeight="1" x14ac:dyDescent="0.35">
      <c r="B134" s="141"/>
      <c r="C134" s="147"/>
      <c r="D134" s="141"/>
      <c r="E134" s="141"/>
      <c r="F134" s="147"/>
      <c r="G134" s="147"/>
      <c r="H134" s="144"/>
      <c r="I134" s="138"/>
      <c r="J134" s="138"/>
      <c r="K134" s="138"/>
      <c r="L134" s="138"/>
      <c r="M134" s="138"/>
      <c r="N134" s="150"/>
      <c r="O134" s="1" t="s">
        <v>54</v>
      </c>
      <c r="P134" s="64"/>
      <c r="Q134" s="64"/>
      <c r="T134" s="24"/>
    </row>
    <row r="135" spans="2:20" ht="30" customHeight="1" x14ac:dyDescent="0.35">
      <c r="B135" s="141"/>
      <c r="C135" s="147"/>
      <c r="D135" s="141"/>
      <c r="E135" s="141"/>
      <c r="F135" s="147"/>
      <c r="G135" s="147"/>
      <c r="H135" s="144"/>
      <c r="I135" s="138"/>
      <c r="J135" s="138"/>
      <c r="K135" s="138"/>
      <c r="L135" s="138"/>
      <c r="M135" s="138"/>
      <c r="N135" s="149" t="s">
        <v>90</v>
      </c>
      <c r="O135" s="6">
        <v>19066</v>
      </c>
      <c r="P135" s="64"/>
      <c r="Q135" s="64"/>
      <c r="T135" s="24"/>
    </row>
    <row r="136" spans="2:20" ht="30" customHeight="1" x14ac:dyDescent="0.35">
      <c r="B136" s="141"/>
      <c r="C136" s="147"/>
      <c r="D136" s="141"/>
      <c r="E136" s="141"/>
      <c r="F136" s="147"/>
      <c r="G136" s="147"/>
      <c r="H136" s="144"/>
      <c r="I136" s="138"/>
      <c r="J136" s="138"/>
      <c r="K136" s="138"/>
      <c r="L136" s="138"/>
      <c r="M136" s="138"/>
      <c r="N136" s="150"/>
      <c r="O136" s="1" t="s">
        <v>54</v>
      </c>
      <c r="P136" s="64"/>
      <c r="Q136" s="64"/>
      <c r="T136" s="24"/>
    </row>
    <row r="137" spans="2:20" ht="30" customHeight="1" x14ac:dyDescent="0.35">
      <c r="B137" s="141"/>
      <c r="C137" s="147"/>
      <c r="D137" s="141"/>
      <c r="E137" s="141"/>
      <c r="F137" s="147"/>
      <c r="G137" s="147"/>
      <c r="H137" s="144"/>
      <c r="I137" s="138"/>
      <c r="J137" s="138"/>
      <c r="K137" s="138"/>
      <c r="L137" s="138"/>
      <c r="M137" s="138"/>
      <c r="N137" s="149" t="s">
        <v>89</v>
      </c>
      <c r="O137" s="6">
        <v>1</v>
      </c>
      <c r="P137" s="64"/>
      <c r="Q137" s="64"/>
      <c r="T137" s="24"/>
    </row>
    <row r="138" spans="2:20" ht="30" customHeight="1" x14ac:dyDescent="0.35">
      <c r="B138" s="142"/>
      <c r="C138" s="148"/>
      <c r="D138" s="142"/>
      <c r="E138" s="142"/>
      <c r="F138" s="148"/>
      <c r="G138" s="148"/>
      <c r="H138" s="145"/>
      <c r="I138" s="139"/>
      <c r="J138" s="139"/>
      <c r="K138" s="139"/>
      <c r="L138" s="139"/>
      <c r="M138" s="139"/>
      <c r="N138" s="150"/>
      <c r="O138" s="1" t="s">
        <v>54</v>
      </c>
      <c r="P138" s="124"/>
      <c r="Q138" s="124"/>
      <c r="T138" s="24"/>
    </row>
    <row r="139" spans="2:20" ht="30" customHeight="1" x14ac:dyDescent="0.35">
      <c r="B139" s="140" t="s">
        <v>207</v>
      </c>
      <c r="C139" s="146"/>
      <c r="D139" s="140" t="s">
        <v>192</v>
      </c>
      <c r="E139" s="140" t="s">
        <v>199</v>
      </c>
      <c r="F139" s="143"/>
      <c r="G139" s="146" t="s">
        <v>71</v>
      </c>
      <c r="H139" s="143"/>
      <c r="I139" s="137">
        <f>L139+M139</f>
        <v>882354</v>
      </c>
      <c r="J139" s="137">
        <v>0</v>
      </c>
      <c r="K139" s="137">
        <v>0</v>
      </c>
      <c r="L139" s="137">
        <v>750000</v>
      </c>
      <c r="M139" s="137">
        <v>132354</v>
      </c>
      <c r="N139" s="149" t="s">
        <v>88</v>
      </c>
      <c r="O139" s="6">
        <v>9.6</v>
      </c>
      <c r="P139" s="63" t="s">
        <v>105</v>
      </c>
      <c r="Q139" s="63" t="s">
        <v>138</v>
      </c>
      <c r="T139" s="24"/>
    </row>
    <row r="140" spans="2:20" ht="30" customHeight="1" x14ac:dyDescent="0.35">
      <c r="B140" s="141"/>
      <c r="C140" s="147"/>
      <c r="D140" s="141"/>
      <c r="E140" s="141"/>
      <c r="F140" s="144"/>
      <c r="G140" s="147"/>
      <c r="H140" s="144"/>
      <c r="I140" s="138"/>
      <c r="J140" s="138"/>
      <c r="K140" s="138"/>
      <c r="L140" s="138"/>
      <c r="M140" s="138"/>
      <c r="N140" s="150"/>
      <c r="O140" s="1" t="s">
        <v>54</v>
      </c>
      <c r="P140" s="64"/>
      <c r="Q140" s="64"/>
      <c r="T140" s="24"/>
    </row>
    <row r="141" spans="2:20" ht="30" customHeight="1" x14ac:dyDescent="0.35">
      <c r="B141" s="141"/>
      <c r="C141" s="147"/>
      <c r="D141" s="141"/>
      <c r="E141" s="141"/>
      <c r="F141" s="144"/>
      <c r="G141" s="147"/>
      <c r="H141" s="144"/>
      <c r="I141" s="138"/>
      <c r="J141" s="138"/>
      <c r="K141" s="138"/>
      <c r="L141" s="138"/>
      <c r="M141" s="138"/>
      <c r="N141" s="149" t="s">
        <v>90</v>
      </c>
      <c r="O141" s="6">
        <v>96291</v>
      </c>
      <c r="P141" s="64"/>
      <c r="Q141" s="64"/>
      <c r="T141" s="24"/>
    </row>
    <row r="142" spans="2:20" ht="30" customHeight="1" x14ac:dyDescent="0.35">
      <c r="B142" s="141"/>
      <c r="C142" s="147"/>
      <c r="D142" s="141"/>
      <c r="E142" s="141"/>
      <c r="F142" s="144"/>
      <c r="G142" s="147"/>
      <c r="H142" s="144"/>
      <c r="I142" s="138"/>
      <c r="J142" s="138"/>
      <c r="K142" s="138"/>
      <c r="L142" s="138"/>
      <c r="M142" s="138"/>
      <c r="N142" s="150"/>
      <c r="O142" s="1" t="s">
        <v>54</v>
      </c>
      <c r="P142" s="64"/>
      <c r="Q142" s="64"/>
      <c r="T142" s="24"/>
    </row>
    <row r="143" spans="2:20" ht="30" customHeight="1" x14ac:dyDescent="0.35">
      <c r="B143" s="141"/>
      <c r="C143" s="147"/>
      <c r="D143" s="141"/>
      <c r="E143" s="141"/>
      <c r="F143" s="144"/>
      <c r="G143" s="147"/>
      <c r="H143" s="144"/>
      <c r="I143" s="138"/>
      <c r="J143" s="138"/>
      <c r="K143" s="138"/>
      <c r="L143" s="138"/>
      <c r="M143" s="138"/>
      <c r="N143" s="149" t="s">
        <v>89</v>
      </c>
      <c r="O143" s="6">
        <v>1</v>
      </c>
      <c r="P143" s="64"/>
      <c r="Q143" s="64"/>
      <c r="T143" s="24"/>
    </row>
    <row r="144" spans="2:20" ht="30" customHeight="1" x14ac:dyDescent="0.35">
      <c r="B144" s="142"/>
      <c r="C144" s="148"/>
      <c r="D144" s="142"/>
      <c r="E144" s="142"/>
      <c r="F144" s="145"/>
      <c r="G144" s="148"/>
      <c r="H144" s="145"/>
      <c r="I144" s="139"/>
      <c r="J144" s="139"/>
      <c r="K144" s="139"/>
      <c r="L144" s="139"/>
      <c r="M144" s="139"/>
      <c r="N144" s="150"/>
      <c r="O144" s="1" t="s">
        <v>54</v>
      </c>
      <c r="P144" s="124"/>
      <c r="Q144" s="124"/>
      <c r="T144" s="24"/>
    </row>
    <row r="145" spans="2:20" ht="30" customHeight="1" x14ac:dyDescent="0.35">
      <c r="B145" s="140" t="s">
        <v>206</v>
      </c>
      <c r="C145" s="140"/>
      <c r="D145" s="140" t="s">
        <v>193</v>
      </c>
      <c r="E145" s="140" t="s">
        <v>199</v>
      </c>
      <c r="F145" s="140"/>
      <c r="G145" s="146" t="s">
        <v>71</v>
      </c>
      <c r="H145" s="151"/>
      <c r="I145" s="137">
        <f>L145+M145</f>
        <v>1300000</v>
      </c>
      <c r="J145" s="137">
        <v>0</v>
      </c>
      <c r="K145" s="137">
        <v>0</v>
      </c>
      <c r="L145" s="137">
        <v>1105000</v>
      </c>
      <c r="M145" s="137">
        <v>195000</v>
      </c>
      <c r="N145" s="149" t="s">
        <v>88</v>
      </c>
      <c r="O145" s="6">
        <v>4.4000000000000004</v>
      </c>
      <c r="P145" s="63" t="s">
        <v>209</v>
      </c>
      <c r="Q145" s="63" t="s">
        <v>123</v>
      </c>
      <c r="T145" s="24"/>
    </row>
    <row r="146" spans="2:20" ht="30" customHeight="1" x14ac:dyDescent="0.35">
      <c r="B146" s="141"/>
      <c r="C146" s="141"/>
      <c r="D146" s="141"/>
      <c r="E146" s="141"/>
      <c r="F146" s="141"/>
      <c r="G146" s="147"/>
      <c r="H146" s="152"/>
      <c r="I146" s="138"/>
      <c r="J146" s="138"/>
      <c r="K146" s="138"/>
      <c r="L146" s="138"/>
      <c r="M146" s="138"/>
      <c r="N146" s="150"/>
      <c r="O146" s="1" t="s">
        <v>53</v>
      </c>
      <c r="P146" s="64"/>
      <c r="Q146" s="64"/>
      <c r="T146" s="24"/>
    </row>
    <row r="147" spans="2:20" ht="30" customHeight="1" x14ac:dyDescent="0.35">
      <c r="B147" s="141"/>
      <c r="C147" s="141"/>
      <c r="D147" s="141"/>
      <c r="E147" s="141"/>
      <c r="F147" s="141"/>
      <c r="G147" s="147"/>
      <c r="H147" s="152"/>
      <c r="I147" s="138"/>
      <c r="J147" s="138"/>
      <c r="K147" s="138"/>
      <c r="L147" s="138"/>
      <c r="M147" s="138"/>
      <c r="N147" s="149" t="s">
        <v>183</v>
      </c>
      <c r="O147" s="6">
        <v>500</v>
      </c>
      <c r="P147" s="64"/>
      <c r="Q147" s="64"/>
      <c r="T147" s="24"/>
    </row>
    <row r="148" spans="2:20" ht="30" customHeight="1" x14ac:dyDescent="0.35">
      <c r="B148" s="141"/>
      <c r="C148" s="141"/>
      <c r="D148" s="141"/>
      <c r="E148" s="141"/>
      <c r="F148" s="141"/>
      <c r="G148" s="147"/>
      <c r="H148" s="152"/>
      <c r="I148" s="138"/>
      <c r="J148" s="138"/>
      <c r="K148" s="138"/>
      <c r="L148" s="138"/>
      <c r="M148" s="138"/>
      <c r="N148" s="150"/>
      <c r="O148" s="1" t="s">
        <v>53</v>
      </c>
      <c r="P148" s="64"/>
      <c r="Q148" s="64"/>
      <c r="T148" s="24"/>
    </row>
    <row r="149" spans="2:20" ht="30" customHeight="1" x14ac:dyDescent="0.35">
      <c r="B149" s="141"/>
      <c r="C149" s="141"/>
      <c r="D149" s="141"/>
      <c r="E149" s="141"/>
      <c r="F149" s="141"/>
      <c r="G149" s="147"/>
      <c r="H149" s="152"/>
      <c r="I149" s="138"/>
      <c r="J149" s="138"/>
      <c r="K149" s="138"/>
      <c r="L149" s="138"/>
      <c r="M149" s="138"/>
      <c r="N149" s="149" t="s">
        <v>90</v>
      </c>
      <c r="O149" s="6">
        <v>44369</v>
      </c>
      <c r="P149" s="64"/>
      <c r="Q149" s="64"/>
      <c r="T149" s="24"/>
    </row>
    <row r="150" spans="2:20" ht="30" customHeight="1" x14ac:dyDescent="0.35">
      <c r="B150" s="141"/>
      <c r="C150" s="141"/>
      <c r="D150" s="141"/>
      <c r="E150" s="141"/>
      <c r="F150" s="141"/>
      <c r="G150" s="147"/>
      <c r="H150" s="152"/>
      <c r="I150" s="138"/>
      <c r="J150" s="138"/>
      <c r="K150" s="138"/>
      <c r="L150" s="138"/>
      <c r="M150" s="138"/>
      <c r="N150" s="150"/>
      <c r="O150" s="1" t="s">
        <v>53</v>
      </c>
      <c r="P150" s="64"/>
      <c r="Q150" s="64"/>
      <c r="T150" s="24"/>
    </row>
    <row r="151" spans="2:20" ht="30" customHeight="1" x14ac:dyDescent="0.35">
      <c r="B151" s="141"/>
      <c r="C151" s="141"/>
      <c r="D151" s="141"/>
      <c r="E151" s="141"/>
      <c r="F151" s="141"/>
      <c r="G151" s="147"/>
      <c r="H151" s="152"/>
      <c r="I151" s="138"/>
      <c r="J151" s="138"/>
      <c r="K151" s="138"/>
      <c r="L151" s="138"/>
      <c r="M151" s="138"/>
      <c r="N151" s="149" t="s">
        <v>184</v>
      </c>
      <c r="O151" s="16">
        <v>0.05</v>
      </c>
      <c r="P151" s="64"/>
      <c r="Q151" s="64"/>
      <c r="T151" s="24"/>
    </row>
    <row r="152" spans="2:20" ht="30" customHeight="1" x14ac:dyDescent="0.35">
      <c r="B152" s="141"/>
      <c r="C152" s="141"/>
      <c r="D152" s="141"/>
      <c r="E152" s="141"/>
      <c r="F152" s="141"/>
      <c r="G152" s="147"/>
      <c r="H152" s="152"/>
      <c r="I152" s="138"/>
      <c r="J152" s="138"/>
      <c r="K152" s="138"/>
      <c r="L152" s="138"/>
      <c r="M152" s="138"/>
      <c r="N152" s="150"/>
      <c r="O152" s="1" t="s">
        <v>53</v>
      </c>
      <c r="P152" s="64"/>
      <c r="Q152" s="64"/>
      <c r="T152" s="24"/>
    </row>
    <row r="153" spans="2:20" ht="30" customHeight="1" x14ac:dyDescent="0.35">
      <c r="B153" s="141"/>
      <c r="C153" s="141"/>
      <c r="D153" s="141"/>
      <c r="E153" s="141"/>
      <c r="F153" s="141"/>
      <c r="G153" s="147"/>
      <c r="H153" s="152"/>
      <c r="I153" s="138"/>
      <c r="J153" s="138"/>
      <c r="K153" s="138"/>
      <c r="L153" s="138"/>
      <c r="M153" s="138"/>
      <c r="N153" s="149" t="s">
        <v>89</v>
      </c>
      <c r="O153" s="6">
        <v>1</v>
      </c>
      <c r="P153" s="64"/>
      <c r="Q153" s="64"/>
      <c r="T153" s="24"/>
    </row>
    <row r="154" spans="2:20" ht="30" customHeight="1" x14ac:dyDescent="0.35">
      <c r="B154" s="142"/>
      <c r="C154" s="142"/>
      <c r="D154" s="142"/>
      <c r="E154" s="142"/>
      <c r="F154" s="142"/>
      <c r="G154" s="148"/>
      <c r="H154" s="153"/>
      <c r="I154" s="139"/>
      <c r="J154" s="139"/>
      <c r="K154" s="139"/>
      <c r="L154" s="139"/>
      <c r="M154" s="139"/>
      <c r="N154" s="150"/>
      <c r="O154" s="1" t="s">
        <v>53</v>
      </c>
      <c r="P154" s="124"/>
      <c r="Q154" s="124"/>
      <c r="T154" s="24"/>
    </row>
    <row r="155" spans="2:20" ht="30" customHeight="1" x14ac:dyDescent="0.35">
      <c r="B155" s="140" t="s">
        <v>205</v>
      </c>
      <c r="C155" s="143"/>
      <c r="D155" s="140" t="s">
        <v>193</v>
      </c>
      <c r="E155" s="140" t="s">
        <v>199</v>
      </c>
      <c r="F155" s="143"/>
      <c r="G155" s="146" t="s">
        <v>71</v>
      </c>
      <c r="H155" s="143"/>
      <c r="I155" s="137">
        <f>L155+M155</f>
        <v>1750000</v>
      </c>
      <c r="J155" s="137">
        <v>0</v>
      </c>
      <c r="K155" s="137">
        <v>0</v>
      </c>
      <c r="L155" s="137">
        <v>1487500</v>
      </c>
      <c r="M155" s="137">
        <v>262500</v>
      </c>
      <c r="N155" s="149" t="s">
        <v>88</v>
      </c>
      <c r="O155" s="6">
        <v>25.8</v>
      </c>
      <c r="P155" s="63" t="s">
        <v>209</v>
      </c>
      <c r="Q155" s="63" t="s">
        <v>210</v>
      </c>
      <c r="T155" s="24"/>
    </row>
    <row r="156" spans="2:20" ht="30" customHeight="1" x14ac:dyDescent="0.35">
      <c r="B156" s="141"/>
      <c r="C156" s="144"/>
      <c r="D156" s="141"/>
      <c r="E156" s="141"/>
      <c r="F156" s="144"/>
      <c r="G156" s="147"/>
      <c r="H156" s="144"/>
      <c r="I156" s="138"/>
      <c r="J156" s="138"/>
      <c r="K156" s="138"/>
      <c r="L156" s="138"/>
      <c r="M156" s="138"/>
      <c r="N156" s="150"/>
      <c r="O156" s="1" t="s">
        <v>53</v>
      </c>
      <c r="P156" s="64"/>
      <c r="Q156" s="64"/>
      <c r="T156" s="24"/>
    </row>
    <row r="157" spans="2:20" ht="30" customHeight="1" x14ac:dyDescent="0.35">
      <c r="B157" s="141"/>
      <c r="C157" s="144"/>
      <c r="D157" s="141"/>
      <c r="E157" s="141"/>
      <c r="F157" s="144"/>
      <c r="G157" s="147"/>
      <c r="H157" s="144"/>
      <c r="I157" s="138"/>
      <c r="J157" s="138"/>
      <c r="K157" s="138"/>
      <c r="L157" s="138"/>
      <c r="M157" s="138"/>
      <c r="N157" s="149" t="s">
        <v>90</v>
      </c>
      <c r="O157" s="6">
        <v>258712</v>
      </c>
      <c r="P157" s="64"/>
      <c r="Q157" s="64"/>
      <c r="T157" s="24"/>
    </row>
    <row r="158" spans="2:20" ht="30" customHeight="1" x14ac:dyDescent="0.35">
      <c r="B158" s="141"/>
      <c r="C158" s="144"/>
      <c r="D158" s="141"/>
      <c r="E158" s="141"/>
      <c r="F158" s="144"/>
      <c r="G158" s="147"/>
      <c r="H158" s="144"/>
      <c r="I158" s="138"/>
      <c r="J158" s="138"/>
      <c r="K158" s="138"/>
      <c r="L158" s="138"/>
      <c r="M158" s="138"/>
      <c r="N158" s="150"/>
      <c r="O158" s="1" t="s">
        <v>53</v>
      </c>
      <c r="P158" s="64"/>
      <c r="Q158" s="64"/>
      <c r="T158" s="24"/>
    </row>
    <row r="159" spans="2:20" ht="30" customHeight="1" x14ac:dyDescent="0.35">
      <c r="B159" s="141"/>
      <c r="C159" s="144"/>
      <c r="D159" s="141"/>
      <c r="E159" s="141"/>
      <c r="F159" s="144"/>
      <c r="G159" s="147"/>
      <c r="H159" s="144"/>
      <c r="I159" s="138"/>
      <c r="J159" s="138"/>
      <c r="K159" s="138"/>
      <c r="L159" s="138"/>
      <c r="M159" s="138"/>
      <c r="N159" s="149" t="s">
        <v>89</v>
      </c>
      <c r="O159" s="6">
        <v>1</v>
      </c>
      <c r="P159" s="64"/>
      <c r="Q159" s="64"/>
      <c r="T159" s="24"/>
    </row>
    <row r="160" spans="2:20" ht="30" customHeight="1" x14ac:dyDescent="0.35">
      <c r="B160" s="142"/>
      <c r="C160" s="145"/>
      <c r="D160" s="142"/>
      <c r="E160" s="142"/>
      <c r="F160" s="145"/>
      <c r="G160" s="148"/>
      <c r="H160" s="145"/>
      <c r="I160" s="139"/>
      <c r="J160" s="139"/>
      <c r="K160" s="139"/>
      <c r="L160" s="139"/>
      <c r="M160" s="139"/>
      <c r="N160" s="150"/>
      <c r="O160" s="1" t="s">
        <v>53</v>
      </c>
      <c r="P160" s="124"/>
      <c r="Q160" s="124"/>
      <c r="T160" s="24"/>
    </row>
    <row r="161" spans="2:20" ht="30" customHeight="1" x14ac:dyDescent="0.35">
      <c r="B161" s="140" t="s">
        <v>204</v>
      </c>
      <c r="C161" s="143"/>
      <c r="D161" s="140" t="s">
        <v>193</v>
      </c>
      <c r="E161" s="140" t="s">
        <v>199</v>
      </c>
      <c r="F161" s="143"/>
      <c r="G161" s="146" t="s">
        <v>71</v>
      </c>
      <c r="H161" s="146"/>
      <c r="I161" s="137">
        <f>L161+M161</f>
        <v>4900001</v>
      </c>
      <c r="J161" s="137">
        <v>0</v>
      </c>
      <c r="K161" s="137">
        <v>0</v>
      </c>
      <c r="L161" s="137">
        <v>4165000.55</v>
      </c>
      <c r="M161" s="137">
        <v>735000.45</v>
      </c>
      <c r="N161" s="149" t="s">
        <v>88</v>
      </c>
      <c r="O161" s="6">
        <v>5</v>
      </c>
      <c r="P161" s="63" t="s">
        <v>209</v>
      </c>
      <c r="Q161" s="63" t="s">
        <v>109</v>
      </c>
      <c r="T161" s="24"/>
    </row>
    <row r="162" spans="2:20" ht="30" customHeight="1" x14ac:dyDescent="0.35">
      <c r="B162" s="141"/>
      <c r="C162" s="144"/>
      <c r="D162" s="141"/>
      <c r="E162" s="141"/>
      <c r="F162" s="144"/>
      <c r="G162" s="147"/>
      <c r="H162" s="147"/>
      <c r="I162" s="138"/>
      <c r="J162" s="138"/>
      <c r="K162" s="138"/>
      <c r="L162" s="138"/>
      <c r="M162" s="138"/>
      <c r="N162" s="150"/>
      <c r="O162" s="1" t="s">
        <v>5</v>
      </c>
      <c r="P162" s="64"/>
      <c r="Q162" s="64"/>
      <c r="T162" s="24"/>
    </row>
    <row r="163" spans="2:20" ht="30" customHeight="1" x14ac:dyDescent="0.35">
      <c r="B163" s="141"/>
      <c r="C163" s="144"/>
      <c r="D163" s="141"/>
      <c r="E163" s="141"/>
      <c r="F163" s="144"/>
      <c r="G163" s="147"/>
      <c r="H163" s="147"/>
      <c r="I163" s="138"/>
      <c r="J163" s="138"/>
      <c r="K163" s="138"/>
      <c r="L163" s="138"/>
      <c r="M163" s="138"/>
      <c r="N163" s="149" t="s">
        <v>90</v>
      </c>
      <c r="O163" s="6">
        <v>50335</v>
      </c>
      <c r="P163" s="64"/>
      <c r="Q163" s="64"/>
      <c r="T163" s="24"/>
    </row>
    <row r="164" spans="2:20" ht="30" customHeight="1" x14ac:dyDescent="0.35">
      <c r="B164" s="141"/>
      <c r="C164" s="144"/>
      <c r="D164" s="141"/>
      <c r="E164" s="141"/>
      <c r="F164" s="144"/>
      <c r="G164" s="147"/>
      <c r="H164" s="147"/>
      <c r="I164" s="138"/>
      <c r="J164" s="138"/>
      <c r="K164" s="138"/>
      <c r="L164" s="138"/>
      <c r="M164" s="138"/>
      <c r="N164" s="150"/>
      <c r="O164" s="1" t="s">
        <v>5</v>
      </c>
      <c r="P164" s="64"/>
      <c r="Q164" s="64"/>
      <c r="T164" s="24"/>
    </row>
    <row r="165" spans="2:20" ht="30" customHeight="1" x14ac:dyDescent="0.35">
      <c r="B165" s="141"/>
      <c r="C165" s="144"/>
      <c r="D165" s="141"/>
      <c r="E165" s="141"/>
      <c r="F165" s="144"/>
      <c r="G165" s="147"/>
      <c r="H165" s="147"/>
      <c r="I165" s="138"/>
      <c r="J165" s="138"/>
      <c r="K165" s="138"/>
      <c r="L165" s="138"/>
      <c r="M165" s="138"/>
      <c r="N165" s="149" t="s">
        <v>89</v>
      </c>
      <c r="O165" s="6">
        <v>1</v>
      </c>
      <c r="P165" s="64"/>
      <c r="Q165" s="64"/>
      <c r="T165" s="24"/>
    </row>
    <row r="166" spans="2:20" ht="30" customHeight="1" x14ac:dyDescent="0.35">
      <c r="B166" s="142"/>
      <c r="C166" s="145"/>
      <c r="D166" s="142"/>
      <c r="E166" s="142"/>
      <c r="F166" s="145"/>
      <c r="G166" s="148"/>
      <c r="H166" s="148"/>
      <c r="I166" s="139"/>
      <c r="J166" s="139"/>
      <c r="K166" s="139"/>
      <c r="L166" s="139"/>
      <c r="M166" s="139"/>
      <c r="N166" s="150"/>
      <c r="O166" s="1" t="s">
        <v>5</v>
      </c>
      <c r="P166" s="124"/>
      <c r="Q166" s="124"/>
      <c r="T166" s="24"/>
    </row>
    <row r="167" spans="2:20" ht="30" customHeight="1" x14ac:dyDescent="0.35">
      <c r="B167" s="140" t="s">
        <v>203</v>
      </c>
      <c r="C167" s="143"/>
      <c r="D167" s="140" t="s">
        <v>193</v>
      </c>
      <c r="E167" s="140" t="s">
        <v>199</v>
      </c>
      <c r="F167" s="146"/>
      <c r="G167" s="146" t="s">
        <v>71</v>
      </c>
      <c r="H167" s="143"/>
      <c r="I167" s="137">
        <f>L167+M167</f>
        <v>2000000</v>
      </c>
      <c r="J167" s="137">
        <v>0</v>
      </c>
      <c r="K167" s="137">
        <v>0</v>
      </c>
      <c r="L167" s="137">
        <v>1700000</v>
      </c>
      <c r="M167" s="137">
        <v>300000</v>
      </c>
      <c r="N167" s="149" t="s">
        <v>88</v>
      </c>
      <c r="O167" s="6">
        <v>0.8</v>
      </c>
      <c r="P167" s="63" t="s">
        <v>101</v>
      </c>
      <c r="Q167" s="63" t="s">
        <v>109</v>
      </c>
      <c r="T167" s="24"/>
    </row>
    <row r="168" spans="2:20" ht="30" customHeight="1" x14ac:dyDescent="0.35">
      <c r="B168" s="141"/>
      <c r="C168" s="144"/>
      <c r="D168" s="141"/>
      <c r="E168" s="141"/>
      <c r="F168" s="147"/>
      <c r="G168" s="147"/>
      <c r="H168" s="144"/>
      <c r="I168" s="138"/>
      <c r="J168" s="138"/>
      <c r="K168" s="138"/>
      <c r="L168" s="138"/>
      <c r="M168" s="138"/>
      <c r="N168" s="150"/>
      <c r="O168" s="1" t="s">
        <v>5</v>
      </c>
      <c r="P168" s="64"/>
      <c r="Q168" s="64"/>
      <c r="T168" s="24"/>
    </row>
    <row r="169" spans="2:20" ht="30" customHeight="1" x14ac:dyDescent="0.35">
      <c r="B169" s="141"/>
      <c r="C169" s="144"/>
      <c r="D169" s="141"/>
      <c r="E169" s="141"/>
      <c r="F169" s="147"/>
      <c r="G169" s="147"/>
      <c r="H169" s="144"/>
      <c r="I169" s="138"/>
      <c r="J169" s="138"/>
      <c r="K169" s="138"/>
      <c r="L169" s="138"/>
      <c r="M169" s="138"/>
      <c r="N169" s="149" t="s">
        <v>90</v>
      </c>
      <c r="O169" s="6">
        <v>8813</v>
      </c>
      <c r="P169" s="64"/>
      <c r="Q169" s="64"/>
      <c r="T169" s="24"/>
    </row>
    <row r="170" spans="2:20" ht="30" customHeight="1" x14ac:dyDescent="0.35">
      <c r="B170" s="141"/>
      <c r="C170" s="144"/>
      <c r="D170" s="141"/>
      <c r="E170" s="141"/>
      <c r="F170" s="147"/>
      <c r="G170" s="147"/>
      <c r="H170" s="144"/>
      <c r="I170" s="138"/>
      <c r="J170" s="138"/>
      <c r="K170" s="138"/>
      <c r="L170" s="138"/>
      <c r="M170" s="138"/>
      <c r="N170" s="150"/>
      <c r="O170" s="1" t="s">
        <v>5</v>
      </c>
      <c r="P170" s="64"/>
      <c r="Q170" s="64"/>
      <c r="T170" s="24"/>
    </row>
    <row r="171" spans="2:20" ht="30" customHeight="1" x14ac:dyDescent="0.35">
      <c r="B171" s="141"/>
      <c r="C171" s="144"/>
      <c r="D171" s="141"/>
      <c r="E171" s="141"/>
      <c r="F171" s="147"/>
      <c r="G171" s="147"/>
      <c r="H171" s="144"/>
      <c r="I171" s="138"/>
      <c r="J171" s="138"/>
      <c r="K171" s="138"/>
      <c r="L171" s="138"/>
      <c r="M171" s="138"/>
      <c r="N171" s="149" t="s">
        <v>89</v>
      </c>
      <c r="O171" s="6">
        <v>1</v>
      </c>
      <c r="P171" s="64"/>
      <c r="Q171" s="64"/>
      <c r="T171" s="24"/>
    </row>
    <row r="172" spans="2:20" ht="30" customHeight="1" x14ac:dyDescent="0.35">
      <c r="B172" s="142"/>
      <c r="C172" s="145"/>
      <c r="D172" s="142"/>
      <c r="E172" s="142"/>
      <c r="F172" s="148"/>
      <c r="G172" s="148"/>
      <c r="H172" s="145"/>
      <c r="I172" s="139"/>
      <c r="J172" s="139"/>
      <c r="K172" s="139"/>
      <c r="L172" s="139"/>
      <c r="M172" s="139"/>
      <c r="N172" s="150"/>
      <c r="O172" s="1" t="s">
        <v>5</v>
      </c>
      <c r="P172" s="124"/>
      <c r="Q172" s="124"/>
      <c r="T172" s="24"/>
    </row>
    <row r="173" spans="2:20" ht="30" customHeight="1" x14ac:dyDescent="0.35">
      <c r="B173" s="132" t="s">
        <v>124</v>
      </c>
      <c r="C173" s="133" t="s">
        <v>50</v>
      </c>
      <c r="D173" s="132" t="s">
        <v>118</v>
      </c>
      <c r="E173" s="132" t="s">
        <v>211</v>
      </c>
      <c r="F173" s="133" t="s">
        <v>51</v>
      </c>
      <c r="G173" s="133" t="s">
        <v>71</v>
      </c>
      <c r="H173" s="133" t="s">
        <v>52</v>
      </c>
      <c r="I173" s="186">
        <f>I177</f>
        <v>2264612</v>
      </c>
      <c r="J173" s="186">
        <f t="shared" ref="J173:M173" si="1">J177</f>
        <v>0</v>
      </c>
      <c r="K173" s="186">
        <f t="shared" si="1"/>
        <v>0</v>
      </c>
      <c r="L173" s="186">
        <f t="shared" si="1"/>
        <v>1924920</v>
      </c>
      <c r="M173" s="186">
        <f t="shared" si="1"/>
        <v>339692</v>
      </c>
      <c r="N173" s="167" t="s">
        <v>87</v>
      </c>
      <c r="O173" s="52">
        <f>O177</f>
        <v>650000</v>
      </c>
      <c r="P173" s="107" t="str">
        <f>P177</f>
        <v>2024 IV</v>
      </c>
      <c r="Q173" s="61" t="str">
        <f>Q177</f>
        <v>2029 III</v>
      </c>
      <c r="T173" s="24"/>
    </row>
    <row r="174" spans="2:20" ht="30" customHeight="1" x14ac:dyDescent="0.35">
      <c r="B174" s="132"/>
      <c r="C174" s="133"/>
      <c r="D174" s="132"/>
      <c r="E174" s="132"/>
      <c r="F174" s="133"/>
      <c r="G174" s="133"/>
      <c r="H174" s="133"/>
      <c r="I174" s="186"/>
      <c r="J174" s="186"/>
      <c r="K174" s="186"/>
      <c r="L174" s="186"/>
      <c r="M174" s="186"/>
      <c r="N174" s="167"/>
      <c r="O174" s="8" t="s">
        <v>5</v>
      </c>
      <c r="P174" s="108"/>
      <c r="Q174" s="62"/>
      <c r="T174" s="24"/>
    </row>
    <row r="175" spans="2:20" ht="30" customHeight="1" x14ac:dyDescent="0.35">
      <c r="B175" s="132"/>
      <c r="C175" s="133"/>
      <c r="D175" s="132"/>
      <c r="E175" s="132"/>
      <c r="F175" s="133"/>
      <c r="G175" s="133"/>
      <c r="H175" s="133"/>
      <c r="I175" s="186"/>
      <c r="J175" s="186"/>
      <c r="K175" s="186"/>
      <c r="L175" s="186"/>
      <c r="M175" s="186"/>
      <c r="N175" s="167" t="s">
        <v>89</v>
      </c>
      <c r="O175" s="52">
        <f>O179</f>
        <v>1</v>
      </c>
      <c r="P175" s="108"/>
      <c r="Q175" s="62"/>
      <c r="T175" s="24"/>
    </row>
    <row r="176" spans="2:20" ht="30" customHeight="1" x14ac:dyDescent="0.35">
      <c r="B176" s="132"/>
      <c r="C176" s="133"/>
      <c r="D176" s="132"/>
      <c r="E176" s="132"/>
      <c r="F176" s="133"/>
      <c r="G176" s="133"/>
      <c r="H176" s="133"/>
      <c r="I176" s="186"/>
      <c r="J176" s="186"/>
      <c r="K176" s="186"/>
      <c r="L176" s="186"/>
      <c r="M176" s="186"/>
      <c r="N176" s="167"/>
      <c r="O176" s="8" t="s">
        <v>5</v>
      </c>
      <c r="P176" s="108"/>
      <c r="Q176" s="62"/>
      <c r="T176" s="24"/>
    </row>
    <row r="177" spans="2:20" s="25" customFormat="1" ht="36" customHeight="1" x14ac:dyDescent="0.35">
      <c r="B177" s="184" t="s">
        <v>212</v>
      </c>
      <c r="C177" s="81"/>
      <c r="D177" s="80" t="s">
        <v>118</v>
      </c>
      <c r="E177" s="80" t="s">
        <v>211</v>
      </c>
      <c r="F177" s="81"/>
      <c r="G177" s="81" t="s">
        <v>71</v>
      </c>
      <c r="H177" s="81"/>
      <c r="I177" s="68">
        <f>SUM(J177:M180)</f>
        <v>2264612</v>
      </c>
      <c r="J177" s="68">
        <f>J264</f>
        <v>0</v>
      </c>
      <c r="K177" s="68">
        <f>K264</f>
        <v>0</v>
      </c>
      <c r="L177" s="68">
        <v>1924920</v>
      </c>
      <c r="M177" s="68">
        <v>339692</v>
      </c>
      <c r="N177" s="166" t="s">
        <v>87</v>
      </c>
      <c r="O177" s="6">
        <v>650000</v>
      </c>
      <c r="P177" s="94" t="s">
        <v>154</v>
      </c>
      <c r="Q177" s="69" t="s">
        <v>109</v>
      </c>
      <c r="T177" s="24"/>
    </row>
    <row r="178" spans="2:20" s="25" customFormat="1" ht="36" customHeight="1" x14ac:dyDescent="0.35">
      <c r="B178" s="184"/>
      <c r="C178" s="81"/>
      <c r="D178" s="80"/>
      <c r="E178" s="80"/>
      <c r="F178" s="81"/>
      <c r="G178" s="81"/>
      <c r="H178" s="81"/>
      <c r="I178" s="68"/>
      <c r="J178" s="68"/>
      <c r="K178" s="68"/>
      <c r="L178" s="68"/>
      <c r="M178" s="68"/>
      <c r="N178" s="166"/>
      <c r="O178" s="1" t="s">
        <v>5</v>
      </c>
      <c r="P178" s="94"/>
      <c r="Q178" s="69"/>
      <c r="T178" s="24"/>
    </row>
    <row r="179" spans="2:20" s="25" customFormat="1" ht="36" customHeight="1" x14ac:dyDescent="0.35">
      <c r="B179" s="184"/>
      <c r="C179" s="81"/>
      <c r="D179" s="80"/>
      <c r="E179" s="80"/>
      <c r="F179" s="81"/>
      <c r="G179" s="81"/>
      <c r="H179" s="81"/>
      <c r="I179" s="68"/>
      <c r="J179" s="68"/>
      <c r="K179" s="68"/>
      <c r="L179" s="68"/>
      <c r="M179" s="68"/>
      <c r="N179" s="166" t="s">
        <v>89</v>
      </c>
      <c r="O179" s="6">
        <v>1</v>
      </c>
      <c r="P179" s="94"/>
      <c r="Q179" s="69"/>
      <c r="T179" s="24"/>
    </row>
    <row r="180" spans="2:20" s="25" customFormat="1" ht="36" customHeight="1" x14ac:dyDescent="0.35">
      <c r="B180" s="184"/>
      <c r="C180" s="81"/>
      <c r="D180" s="80"/>
      <c r="E180" s="80"/>
      <c r="F180" s="81"/>
      <c r="G180" s="81"/>
      <c r="H180" s="81"/>
      <c r="I180" s="68"/>
      <c r="J180" s="68"/>
      <c r="K180" s="68"/>
      <c r="L180" s="68"/>
      <c r="M180" s="68"/>
      <c r="N180" s="166"/>
      <c r="O180" s="1" t="s">
        <v>5</v>
      </c>
      <c r="P180" s="94"/>
      <c r="Q180" s="69"/>
      <c r="T180" s="24"/>
    </row>
    <row r="181" spans="2:20" s="25" customFormat="1" ht="27.4" customHeight="1" x14ac:dyDescent="0.35">
      <c r="B181" s="132" t="s">
        <v>125</v>
      </c>
      <c r="C181" s="133" t="s">
        <v>50</v>
      </c>
      <c r="D181" s="132" t="s">
        <v>126</v>
      </c>
      <c r="E181" s="132" t="s">
        <v>127</v>
      </c>
      <c r="F181" s="133" t="s">
        <v>51</v>
      </c>
      <c r="G181" s="133" t="s">
        <v>71</v>
      </c>
      <c r="H181" s="133" t="s">
        <v>52</v>
      </c>
      <c r="I181" s="186">
        <f>I185</f>
        <v>14528997.18</v>
      </c>
      <c r="J181" s="186">
        <f t="shared" ref="J181:M181" si="2">J185</f>
        <v>0</v>
      </c>
      <c r="K181" s="186">
        <f t="shared" si="2"/>
        <v>0</v>
      </c>
      <c r="L181" s="186">
        <f t="shared" si="2"/>
        <v>12333680</v>
      </c>
      <c r="M181" s="186">
        <f t="shared" si="2"/>
        <v>2195317.1800000002</v>
      </c>
      <c r="N181" s="167" t="s">
        <v>87</v>
      </c>
      <c r="O181" s="10">
        <f>O185</f>
        <v>16139251</v>
      </c>
      <c r="P181" s="107" t="str">
        <f>P185</f>
        <v>2024 IV</v>
      </c>
      <c r="Q181" s="61" t="str">
        <f>Q185</f>
        <v>2029 III</v>
      </c>
      <c r="T181" s="24"/>
    </row>
    <row r="182" spans="2:20" s="25" customFormat="1" ht="27.4" customHeight="1" x14ac:dyDescent="0.35">
      <c r="B182" s="132"/>
      <c r="C182" s="133"/>
      <c r="D182" s="132"/>
      <c r="E182" s="132"/>
      <c r="F182" s="133"/>
      <c r="G182" s="133"/>
      <c r="H182" s="133"/>
      <c r="I182" s="186"/>
      <c r="J182" s="186"/>
      <c r="K182" s="186"/>
      <c r="L182" s="186"/>
      <c r="M182" s="186"/>
      <c r="N182" s="167"/>
      <c r="O182" s="8" t="s">
        <v>5</v>
      </c>
      <c r="P182" s="108"/>
      <c r="Q182" s="62"/>
      <c r="T182" s="24"/>
    </row>
    <row r="183" spans="2:20" s="25" customFormat="1" ht="27.4" customHeight="1" x14ac:dyDescent="0.35">
      <c r="B183" s="132"/>
      <c r="C183" s="133"/>
      <c r="D183" s="132"/>
      <c r="E183" s="132"/>
      <c r="F183" s="133"/>
      <c r="G183" s="133"/>
      <c r="H183" s="133"/>
      <c r="I183" s="186"/>
      <c r="J183" s="186"/>
      <c r="K183" s="186"/>
      <c r="L183" s="186"/>
      <c r="M183" s="186"/>
      <c r="N183" s="167" t="s">
        <v>89</v>
      </c>
      <c r="O183" s="10">
        <f>O187</f>
        <v>1</v>
      </c>
      <c r="P183" s="108"/>
      <c r="Q183" s="62"/>
      <c r="T183" s="24"/>
    </row>
    <row r="184" spans="2:20" s="25" customFormat="1" ht="27.4" customHeight="1" x14ac:dyDescent="0.35">
      <c r="B184" s="132"/>
      <c r="C184" s="133"/>
      <c r="D184" s="132"/>
      <c r="E184" s="132"/>
      <c r="F184" s="133"/>
      <c r="G184" s="133"/>
      <c r="H184" s="133"/>
      <c r="I184" s="186"/>
      <c r="J184" s="186"/>
      <c r="K184" s="186"/>
      <c r="L184" s="186"/>
      <c r="M184" s="186"/>
      <c r="N184" s="167"/>
      <c r="O184" s="8" t="s">
        <v>5</v>
      </c>
      <c r="P184" s="108"/>
      <c r="Q184" s="62"/>
      <c r="T184" s="24"/>
    </row>
    <row r="185" spans="2:20" s="25" customFormat="1" ht="23.65" customHeight="1" x14ac:dyDescent="0.35">
      <c r="B185" s="184" t="s">
        <v>213</v>
      </c>
      <c r="C185" s="81"/>
      <c r="D185" s="80" t="s">
        <v>126</v>
      </c>
      <c r="E185" s="80" t="s">
        <v>127</v>
      </c>
      <c r="F185" s="81"/>
      <c r="G185" s="81" t="s">
        <v>71</v>
      </c>
      <c r="H185" s="81"/>
      <c r="I185" s="68">
        <f>L185+M185</f>
        <v>14528997.18</v>
      </c>
      <c r="J185" s="68">
        <v>0</v>
      </c>
      <c r="K185" s="68">
        <v>0</v>
      </c>
      <c r="L185" s="68">
        <v>12333680</v>
      </c>
      <c r="M185" s="68">
        <v>2195317.1800000002</v>
      </c>
      <c r="N185" s="166" t="s">
        <v>87</v>
      </c>
      <c r="O185" s="5">
        <v>16139251</v>
      </c>
      <c r="P185" s="94" t="s">
        <v>154</v>
      </c>
      <c r="Q185" s="69" t="s">
        <v>109</v>
      </c>
      <c r="T185" s="24"/>
    </row>
    <row r="186" spans="2:20" s="25" customFormat="1" ht="23.65" customHeight="1" x14ac:dyDescent="0.35">
      <c r="B186" s="184"/>
      <c r="C186" s="81"/>
      <c r="D186" s="80"/>
      <c r="E186" s="80"/>
      <c r="F186" s="81"/>
      <c r="G186" s="81"/>
      <c r="H186" s="81"/>
      <c r="I186" s="68"/>
      <c r="J186" s="68"/>
      <c r="K186" s="68"/>
      <c r="L186" s="68"/>
      <c r="M186" s="68"/>
      <c r="N186" s="166"/>
      <c r="O186" s="1" t="s">
        <v>5</v>
      </c>
      <c r="P186" s="94"/>
      <c r="Q186" s="69"/>
      <c r="T186" s="24"/>
    </row>
    <row r="187" spans="2:20" s="25" customFormat="1" ht="23.65" customHeight="1" x14ac:dyDescent="0.35">
      <c r="B187" s="184"/>
      <c r="C187" s="81"/>
      <c r="D187" s="80"/>
      <c r="E187" s="80"/>
      <c r="F187" s="81"/>
      <c r="G187" s="81"/>
      <c r="H187" s="81"/>
      <c r="I187" s="68"/>
      <c r="J187" s="68"/>
      <c r="K187" s="68"/>
      <c r="L187" s="68"/>
      <c r="M187" s="68"/>
      <c r="N187" s="166" t="s">
        <v>89</v>
      </c>
      <c r="O187" s="5">
        <v>1</v>
      </c>
      <c r="P187" s="94"/>
      <c r="Q187" s="69"/>
      <c r="T187" s="24"/>
    </row>
    <row r="188" spans="2:20" s="25" customFormat="1" ht="23.65" customHeight="1" x14ac:dyDescent="0.35">
      <c r="B188" s="184"/>
      <c r="C188" s="81"/>
      <c r="D188" s="80"/>
      <c r="E188" s="80"/>
      <c r="F188" s="81"/>
      <c r="G188" s="81"/>
      <c r="H188" s="81"/>
      <c r="I188" s="68"/>
      <c r="J188" s="68"/>
      <c r="K188" s="68"/>
      <c r="L188" s="68"/>
      <c r="M188" s="68"/>
      <c r="N188" s="166"/>
      <c r="O188" s="1" t="s">
        <v>5</v>
      </c>
      <c r="P188" s="94"/>
      <c r="Q188" s="69"/>
      <c r="T188" s="24"/>
    </row>
    <row r="189" spans="2:20" s="25" customFormat="1" ht="29.65" customHeight="1" x14ac:dyDescent="0.35">
      <c r="B189" s="132" t="s">
        <v>128</v>
      </c>
      <c r="C189" s="133" t="s">
        <v>50</v>
      </c>
      <c r="D189" s="132" t="s">
        <v>129</v>
      </c>
      <c r="E189" s="132" t="s">
        <v>214</v>
      </c>
      <c r="F189" s="133" t="s">
        <v>51</v>
      </c>
      <c r="G189" s="133" t="s">
        <v>71</v>
      </c>
      <c r="H189" s="133" t="s">
        <v>52</v>
      </c>
      <c r="I189" s="186">
        <f>I193</f>
        <v>595000</v>
      </c>
      <c r="J189" s="186">
        <f t="shared" ref="J189:M189" si="3">J193</f>
        <v>0</v>
      </c>
      <c r="K189" s="186">
        <f t="shared" si="3"/>
        <v>0</v>
      </c>
      <c r="L189" s="186">
        <f t="shared" si="3"/>
        <v>505750</v>
      </c>
      <c r="M189" s="186">
        <f t="shared" si="3"/>
        <v>89250</v>
      </c>
      <c r="N189" s="167" t="s">
        <v>87</v>
      </c>
      <c r="O189" s="10">
        <f>O193</f>
        <v>12500</v>
      </c>
      <c r="P189" s="107" t="str">
        <f>P193</f>
        <v>2025 I</v>
      </c>
      <c r="Q189" s="61" t="str">
        <f>Q193</f>
        <v>2028 IV</v>
      </c>
      <c r="T189" s="24"/>
    </row>
    <row r="190" spans="2:20" s="25" customFormat="1" ht="29.65" customHeight="1" x14ac:dyDescent="0.35">
      <c r="B190" s="132"/>
      <c r="C190" s="133"/>
      <c r="D190" s="132"/>
      <c r="E190" s="132"/>
      <c r="F190" s="133"/>
      <c r="G190" s="133"/>
      <c r="H190" s="133"/>
      <c r="I190" s="186"/>
      <c r="J190" s="186"/>
      <c r="K190" s="186"/>
      <c r="L190" s="186"/>
      <c r="M190" s="186"/>
      <c r="N190" s="167"/>
      <c r="O190" s="8" t="str">
        <f>O194</f>
        <v>(2028)</v>
      </c>
      <c r="P190" s="108"/>
      <c r="Q190" s="62"/>
      <c r="T190" s="24"/>
    </row>
    <row r="191" spans="2:20" s="25" customFormat="1" ht="29.65" customHeight="1" x14ac:dyDescent="0.35">
      <c r="B191" s="132"/>
      <c r="C191" s="133"/>
      <c r="D191" s="132"/>
      <c r="E191" s="132"/>
      <c r="F191" s="133"/>
      <c r="G191" s="133"/>
      <c r="H191" s="133"/>
      <c r="I191" s="186"/>
      <c r="J191" s="186"/>
      <c r="K191" s="186"/>
      <c r="L191" s="186"/>
      <c r="M191" s="186"/>
      <c r="N191" s="167" t="s">
        <v>89</v>
      </c>
      <c r="O191" s="10">
        <f>O195</f>
        <v>1</v>
      </c>
      <c r="P191" s="108"/>
      <c r="Q191" s="62"/>
      <c r="T191" s="24"/>
    </row>
    <row r="192" spans="2:20" s="25" customFormat="1" ht="29.65" customHeight="1" x14ac:dyDescent="0.35">
      <c r="B192" s="132"/>
      <c r="C192" s="133"/>
      <c r="D192" s="132"/>
      <c r="E192" s="132"/>
      <c r="F192" s="133"/>
      <c r="G192" s="133"/>
      <c r="H192" s="133"/>
      <c r="I192" s="186"/>
      <c r="J192" s="186"/>
      <c r="K192" s="186"/>
      <c r="L192" s="186"/>
      <c r="M192" s="186"/>
      <c r="N192" s="167"/>
      <c r="O192" s="8" t="str">
        <f>O196</f>
        <v>(2028)</v>
      </c>
      <c r="P192" s="108"/>
      <c r="Q192" s="62"/>
      <c r="T192" s="24"/>
    </row>
    <row r="193" spans="2:20" s="25" customFormat="1" ht="24" customHeight="1" x14ac:dyDescent="0.35">
      <c r="B193" s="182" t="s">
        <v>215</v>
      </c>
      <c r="C193" s="187"/>
      <c r="D193" s="80" t="s">
        <v>129</v>
      </c>
      <c r="E193" s="80" t="s">
        <v>214</v>
      </c>
      <c r="F193" s="81"/>
      <c r="G193" s="81" t="s">
        <v>71</v>
      </c>
      <c r="H193" s="81"/>
      <c r="I193" s="68">
        <f>SUM(J193:M196)</f>
        <v>595000</v>
      </c>
      <c r="J193" s="68">
        <f>J280</f>
        <v>0</v>
      </c>
      <c r="K193" s="68">
        <f>K280</f>
        <v>0</v>
      </c>
      <c r="L193" s="68">
        <v>505750</v>
      </c>
      <c r="M193" s="68">
        <v>89250</v>
      </c>
      <c r="N193" s="166" t="s">
        <v>87</v>
      </c>
      <c r="O193" s="5">
        <v>12500</v>
      </c>
      <c r="P193" s="94" t="s">
        <v>108</v>
      </c>
      <c r="Q193" s="69" t="s">
        <v>123</v>
      </c>
      <c r="T193" s="24"/>
    </row>
    <row r="194" spans="2:20" s="25" customFormat="1" ht="24" customHeight="1" x14ac:dyDescent="0.35">
      <c r="B194" s="182"/>
      <c r="C194" s="187"/>
      <c r="D194" s="80"/>
      <c r="E194" s="80"/>
      <c r="F194" s="81"/>
      <c r="G194" s="81"/>
      <c r="H194" s="81"/>
      <c r="I194" s="68"/>
      <c r="J194" s="68"/>
      <c r="K194" s="68"/>
      <c r="L194" s="68"/>
      <c r="M194" s="68"/>
      <c r="N194" s="166"/>
      <c r="O194" s="1" t="s">
        <v>53</v>
      </c>
      <c r="P194" s="94"/>
      <c r="Q194" s="69"/>
      <c r="T194" s="24"/>
    </row>
    <row r="195" spans="2:20" s="25" customFormat="1" ht="24" customHeight="1" x14ac:dyDescent="0.35">
      <c r="B195" s="182"/>
      <c r="C195" s="187"/>
      <c r="D195" s="80"/>
      <c r="E195" s="80"/>
      <c r="F195" s="81"/>
      <c r="G195" s="81"/>
      <c r="H195" s="81"/>
      <c r="I195" s="68"/>
      <c r="J195" s="68"/>
      <c r="K195" s="68"/>
      <c r="L195" s="68"/>
      <c r="M195" s="68"/>
      <c r="N195" s="166" t="s">
        <v>89</v>
      </c>
      <c r="O195" s="5">
        <v>1</v>
      </c>
      <c r="P195" s="94"/>
      <c r="Q195" s="69"/>
      <c r="T195" s="24"/>
    </row>
    <row r="196" spans="2:20" s="25" customFormat="1" ht="118.15" customHeight="1" x14ac:dyDescent="0.35">
      <c r="B196" s="182"/>
      <c r="C196" s="187"/>
      <c r="D196" s="80"/>
      <c r="E196" s="80"/>
      <c r="F196" s="81"/>
      <c r="G196" s="81"/>
      <c r="H196" s="81"/>
      <c r="I196" s="68"/>
      <c r="J196" s="68"/>
      <c r="K196" s="68"/>
      <c r="L196" s="68"/>
      <c r="M196" s="68"/>
      <c r="N196" s="166"/>
      <c r="O196" s="1" t="s">
        <v>53</v>
      </c>
      <c r="P196" s="94"/>
      <c r="Q196" s="69"/>
      <c r="T196" s="24"/>
    </row>
    <row r="197" spans="2:20" s="24" customFormat="1" ht="15.65" customHeight="1" x14ac:dyDescent="0.35">
      <c r="B197" s="125" t="s">
        <v>56</v>
      </c>
      <c r="C197" s="125"/>
      <c r="D197" s="125"/>
      <c r="E197" s="125"/>
      <c r="F197" s="125"/>
      <c r="G197" s="125"/>
      <c r="H197" s="125"/>
      <c r="I197" s="9">
        <f>I40+I54+I173+I181+I189</f>
        <v>50046403.32</v>
      </c>
      <c r="J197" s="9">
        <f>J40+J54+J173+J181+J189</f>
        <v>0</v>
      </c>
      <c r="K197" s="9">
        <f>K40+K54+K173+K181+K189</f>
        <v>0</v>
      </c>
      <c r="L197" s="9">
        <f>L40+L54+L173+L181+L189</f>
        <v>42351305.789999999</v>
      </c>
      <c r="M197" s="9">
        <f>M40+M54+M173+M181+M189</f>
        <v>7695097.5299999993</v>
      </c>
      <c r="N197" s="181"/>
      <c r="O197" s="181"/>
      <c r="P197" s="181"/>
      <c r="Q197" s="181"/>
    </row>
    <row r="198" spans="2:20" ht="15.5" x14ac:dyDescent="0.35">
      <c r="B198" s="27"/>
      <c r="C198" s="28"/>
      <c r="D198" s="27"/>
      <c r="E198" s="28"/>
      <c r="F198" s="28"/>
      <c r="G198" s="27"/>
      <c r="H198" s="28"/>
      <c r="I198" s="29"/>
      <c r="J198" s="28"/>
      <c r="K198" s="30"/>
      <c r="L198" s="30"/>
      <c r="M198" s="30"/>
      <c r="N198" s="27"/>
      <c r="O198" s="31"/>
      <c r="P198" s="27"/>
      <c r="Q198" s="27"/>
    </row>
    <row r="199" spans="2:20" s="19" customFormat="1" ht="15.5" x14ac:dyDescent="0.35">
      <c r="B199" s="37" t="s">
        <v>114</v>
      </c>
      <c r="C199" s="37"/>
      <c r="D199" s="37"/>
      <c r="E199" s="37"/>
      <c r="N199" s="45"/>
      <c r="O199" s="46"/>
      <c r="P199" s="47"/>
      <c r="Q199" s="45"/>
    </row>
    <row r="200" spans="2:20" s="19" customFormat="1" ht="15.65" customHeight="1" x14ac:dyDescent="0.35">
      <c r="B200" s="34" t="s">
        <v>0</v>
      </c>
      <c r="C200" s="77" t="s">
        <v>57</v>
      </c>
      <c r="D200" s="77"/>
      <c r="E200" s="77"/>
      <c r="F200" s="78" t="s">
        <v>58</v>
      </c>
      <c r="G200" s="78"/>
      <c r="H200" s="78"/>
      <c r="I200" s="78"/>
      <c r="J200" s="77" t="s">
        <v>59</v>
      </c>
      <c r="K200" s="78"/>
      <c r="L200" s="78"/>
      <c r="M200" s="78"/>
      <c r="N200" s="45"/>
      <c r="O200" s="48"/>
      <c r="P200" s="47"/>
      <c r="Q200" s="45"/>
    </row>
    <row r="201" spans="2:20" s="19" customFormat="1" ht="15.5" x14ac:dyDescent="0.35">
      <c r="B201" s="36">
        <v>1</v>
      </c>
      <c r="C201" s="79">
        <v>2</v>
      </c>
      <c r="D201" s="79"/>
      <c r="E201" s="79"/>
      <c r="F201" s="79">
        <v>3</v>
      </c>
      <c r="G201" s="79"/>
      <c r="H201" s="79"/>
      <c r="I201" s="79"/>
      <c r="J201" s="79">
        <v>4</v>
      </c>
      <c r="K201" s="79"/>
      <c r="L201" s="79"/>
      <c r="M201" s="79"/>
      <c r="N201" s="45"/>
      <c r="O201" s="46"/>
      <c r="P201" s="47"/>
      <c r="Q201" s="45"/>
    </row>
    <row r="202" spans="2:20" s="19" customFormat="1" ht="15.5" x14ac:dyDescent="0.35">
      <c r="B202" s="38"/>
      <c r="C202" s="136"/>
      <c r="D202" s="136"/>
      <c r="E202" s="136"/>
      <c r="F202" s="94"/>
      <c r="G202" s="94"/>
      <c r="H202" s="94"/>
      <c r="I202" s="94"/>
      <c r="J202" s="94"/>
      <c r="K202" s="94"/>
      <c r="L202" s="94"/>
      <c r="M202" s="94"/>
      <c r="N202" s="45"/>
      <c r="O202" s="48"/>
      <c r="P202" s="47"/>
      <c r="Q202" s="45"/>
    </row>
    <row r="203" spans="2:20" s="19" customFormat="1" ht="15.5" x14ac:dyDescent="0.35">
      <c r="N203" s="45"/>
      <c r="O203" s="46"/>
      <c r="P203" s="47"/>
      <c r="Q203" s="45"/>
    </row>
    <row r="204" spans="2:20" s="19" customFormat="1" ht="15.5" x14ac:dyDescent="0.35">
      <c r="B204" s="37" t="s">
        <v>115</v>
      </c>
      <c r="C204" s="37"/>
      <c r="D204" s="37"/>
      <c r="E204" s="37"/>
      <c r="F204" s="37"/>
      <c r="N204" s="45"/>
      <c r="O204" s="48"/>
      <c r="P204" s="47"/>
      <c r="Q204" s="45"/>
    </row>
    <row r="205" spans="2:20" s="19" customFormat="1" ht="15.65" customHeight="1" x14ac:dyDescent="0.35">
      <c r="B205" s="34" t="s">
        <v>0</v>
      </c>
      <c r="C205" s="78" t="s">
        <v>60</v>
      </c>
      <c r="D205" s="78"/>
      <c r="E205" s="78"/>
      <c r="F205" s="78" t="s">
        <v>58</v>
      </c>
      <c r="G205" s="78"/>
      <c r="H205" s="78"/>
      <c r="I205" s="78"/>
      <c r="J205" s="77" t="s">
        <v>61</v>
      </c>
      <c r="K205" s="78"/>
      <c r="L205" s="78"/>
      <c r="M205" s="78"/>
      <c r="N205" s="45"/>
      <c r="O205" s="46"/>
      <c r="P205" s="47"/>
      <c r="Q205" s="45"/>
    </row>
    <row r="206" spans="2:20" s="19" customFormat="1" ht="15.5" x14ac:dyDescent="0.35">
      <c r="B206" s="36">
        <v>1</v>
      </c>
      <c r="C206" s="79">
        <v>2</v>
      </c>
      <c r="D206" s="79"/>
      <c r="E206" s="79"/>
      <c r="F206" s="79">
        <v>3</v>
      </c>
      <c r="G206" s="79"/>
      <c r="H206" s="79"/>
      <c r="I206" s="79"/>
      <c r="J206" s="79">
        <v>4</v>
      </c>
      <c r="K206" s="79"/>
      <c r="L206" s="79"/>
      <c r="M206" s="79"/>
      <c r="N206" s="45"/>
      <c r="O206" s="48"/>
      <c r="P206" s="47"/>
      <c r="Q206" s="45"/>
    </row>
    <row r="207" spans="2:20" s="19" customFormat="1" ht="18" customHeight="1" x14ac:dyDescent="0.35">
      <c r="B207" s="38"/>
      <c r="C207" s="93"/>
      <c r="D207" s="93"/>
      <c r="E207" s="93"/>
      <c r="F207" s="94"/>
      <c r="G207" s="94"/>
      <c r="H207" s="94"/>
      <c r="I207" s="94"/>
      <c r="J207" s="94"/>
      <c r="K207" s="94"/>
      <c r="L207" s="94"/>
      <c r="M207" s="94"/>
      <c r="N207" s="45"/>
      <c r="O207" s="49"/>
      <c r="P207" s="47"/>
      <c r="Q207" s="45"/>
    </row>
    <row r="208" spans="2:20" s="19" customFormat="1" ht="15.5" x14ac:dyDescent="0.35">
      <c r="N208" s="45"/>
      <c r="O208" s="48"/>
      <c r="P208" s="47"/>
      <c r="Q208" s="45"/>
    </row>
    <row r="209" spans="1:17" s="19" customFormat="1" ht="15" x14ac:dyDescent="0.35">
      <c r="B209" s="85" t="s">
        <v>106</v>
      </c>
      <c r="C209" s="85"/>
      <c r="D209" s="85"/>
    </row>
    <row r="210" spans="1:17" s="19" customFormat="1" ht="15" x14ac:dyDescent="0.35">
      <c r="B210" s="34" t="s">
        <v>0</v>
      </c>
      <c r="C210" s="77" t="s">
        <v>62</v>
      </c>
      <c r="D210" s="77"/>
      <c r="E210" s="77"/>
      <c r="F210" s="86" t="s">
        <v>63</v>
      </c>
      <c r="G210" s="87"/>
      <c r="H210" s="87"/>
      <c r="I210" s="87"/>
      <c r="J210" s="87"/>
      <c r="K210" s="87"/>
      <c r="L210" s="87"/>
      <c r="M210" s="88"/>
    </row>
    <row r="211" spans="1:17" s="19" customFormat="1" ht="15.5" x14ac:dyDescent="0.35">
      <c r="B211" s="36">
        <v>1</v>
      </c>
      <c r="C211" s="79">
        <v>2</v>
      </c>
      <c r="D211" s="79"/>
      <c r="E211" s="79"/>
      <c r="F211" s="89">
        <v>3</v>
      </c>
      <c r="G211" s="90"/>
      <c r="H211" s="90"/>
      <c r="I211" s="90"/>
      <c r="J211" s="90"/>
      <c r="K211" s="90"/>
      <c r="L211" s="90"/>
      <c r="M211" s="91"/>
    </row>
    <row r="212" spans="1:17" s="19" customFormat="1" ht="16.899999999999999" customHeight="1" x14ac:dyDescent="0.35">
      <c r="B212" s="38"/>
      <c r="C212" s="93"/>
      <c r="D212" s="93"/>
      <c r="E212" s="93"/>
      <c r="F212" s="92"/>
      <c r="G212" s="83"/>
      <c r="H212" s="83"/>
      <c r="I212" s="83"/>
      <c r="J212" s="83"/>
      <c r="K212" s="83"/>
      <c r="L212" s="83"/>
      <c r="M212" s="84"/>
    </row>
    <row r="213" spans="1:17" s="19" customFormat="1" x14ac:dyDescent="0.35"/>
    <row r="214" spans="1:17" s="19" customFormat="1" ht="15" x14ac:dyDescent="0.35">
      <c r="B214" s="85" t="s">
        <v>107</v>
      </c>
      <c r="C214" s="85"/>
      <c r="D214" s="85"/>
      <c r="E214" s="85"/>
      <c r="F214" s="85"/>
      <c r="G214" s="85"/>
    </row>
    <row r="215" spans="1:17" s="19" customFormat="1" ht="15" x14ac:dyDescent="0.35">
      <c r="B215" s="34" t="s">
        <v>0</v>
      </c>
      <c r="C215" s="86" t="s">
        <v>64</v>
      </c>
      <c r="D215" s="87"/>
      <c r="E215" s="87"/>
      <c r="F215" s="87"/>
      <c r="G215" s="87"/>
      <c r="H215" s="87"/>
      <c r="I215" s="87"/>
      <c r="J215" s="87"/>
      <c r="K215" s="87"/>
      <c r="L215" s="87"/>
      <c r="M215" s="88"/>
    </row>
    <row r="216" spans="1:17" s="19" customFormat="1" ht="15.5" x14ac:dyDescent="0.35">
      <c r="B216" s="36">
        <v>1</v>
      </c>
      <c r="C216" s="89">
        <v>2</v>
      </c>
      <c r="D216" s="90"/>
      <c r="E216" s="90"/>
      <c r="F216" s="90"/>
      <c r="G216" s="90"/>
      <c r="H216" s="90"/>
      <c r="I216" s="90"/>
      <c r="J216" s="90"/>
      <c r="K216" s="90"/>
      <c r="L216" s="90"/>
      <c r="M216" s="91"/>
    </row>
    <row r="217" spans="1:17" s="19" customFormat="1" ht="15.5" x14ac:dyDescent="0.35">
      <c r="B217" s="38"/>
      <c r="C217" s="82"/>
      <c r="D217" s="83"/>
      <c r="E217" s="83"/>
      <c r="F217" s="83"/>
      <c r="G217" s="83"/>
      <c r="H217" s="83"/>
      <c r="I217" s="83"/>
      <c r="J217" s="83"/>
      <c r="K217" s="83"/>
      <c r="L217" s="83"/>
      <c r="M217" s="84"/>
    </row>
    <row r="219" spans="1:17" s="19" customFormat="1" ht="17.649999999999999" customHeight="1" x14ac:dyDescent="0.35">
      <c r="A219" s="50">
        <v>135</v>
      </c>
      <c r="B219" s="59" t="s">
        <v>177</v>
      </c>
      <c r="C219" s="59"/>
      <c r="D219" s="59"/>
      <c r="E219" s="59"/>
      <c r="F219" s="59"/>
      <c r="G219" s="59"/>
      <c r="H219" s="59"/>
      <c r="I219" s="59"/>
      <c r="J219" s="59"/>
      <c r="K219" s="59"/>
      <c r="L219" s="59"/>
      <c r="M219" s="59"/>
      <c r="N219" s="59"/>
      <c r="O219" s="59"/>
      <c r="P219" s="59"/>
      <c r="Q219" s="59"/>
    </row>
    <row r="220" spans="1:17" s="19" customFormat="1" ht="17.649999999999999" customHeight="1" x14ac:dyDescent="0.35">
      <c r="A220" s="50">
        <v>136</v>
      </c>
      <c r="B220" s="59" t="s">
        <v>178</v>
      </c>
      <c r="C220" s="59"/>
      <c r="D220" s="59"/>
      <c r="E220" s="59"/>
      <c r="F220" s="59"/>
      <c r="G220" s="59"/>
      <c r="H220" s="59"/>
      <c r="I220" s="59"/>
      <c r="J220" s="59"/>
      <c r="K220" s="59"/>
      <c r="L220" s="59"/>
      <c r="M220" s="59"/>
      <c r="N220" s="59"/>
      <c r="O220" s="59"/>
      <c r="P220" s="59"/>
      <c r="Q220" s="59"/>
    </row>
    <row r="221" spans="1:17" ht="17.649999999999999" customHeight="1" x14ac:dyDescent="0.35">
      <c r="A221" s="50">
        <v>137</v>
      </c>
      <c r="B221" s="59" t="s">
        <v>216</v>
      </c>
      <c r="C221" s="59"/>
      <c r="D221" s="59"/>
      <c r="E221" s="59"/>
      <c r="F221" s="59"/>
      <c r="G221" s="59"/>
      <c r="H221" s="59"/>
      <c r="I221" s="59"/>
      <c r="J221" s="59"/>
      <c r="K221" s="59"/>
      <c r="L221" s="59"/>
      <c r="M221" s="59"/>
      <c r="N221" s="59"/>
      <c r="O221" s="59"/>
      <c r="P221" s="59"/>
      <c r="Q221" s="59"/>
    </row>
    <row r="222" spans="1:17" ht="17.649999999999999" customHeight="1" x14ac:dyDescent="0.35">
      <c r="A222" s="50">
        <v>138</v>
      </c>
      <c r="B222" s="59" t="s">
        <v>217</v>
      </c>
      <c r="C222" s="59"/>
      <c r="D222" s="59"/>
      <c r="E222" s="59"/>
      <c r="F222" s="59"/>
      <c r="G222" s="59"/>
      <c r="H222" s="59"/>
      <c r="I222" s="59"/>
      <c r="J222" s="59"/>
      <c r="K222" s="59"/>
      <c r="L222" s="59"/>
      <c r="M222" s="59"/>
      <c r="N222" s="59"/>
      <c r="O222" s="59"/>
      <c r="P222" s="59"/>
      <c r="Q222" s="59"/>
    </row>
    <row r="223" spans="1:17" ht="17.649999999999999" customHeight="1" x14ac:dyDescent="0.35">
      <c r="A223" s="50">
        <v>139</v>
      </c>
      <c r="B223" s="59" t="s">
        <v>218</v>
      </c>
      <c r="C223" s="59"/>
      <c r="D223" s="59"/>
      <c r="E223" s="59"/>
      <c r="F223" s="59"/>
      <c r="G223" s="59"/>
      <c r="H223" s="59"/>
      <c r="I223" s="59"/>
      <c r="J223" s="59"/>
      <c r="K223" s="59"/>
      <c r="L223" s="59"/>
      <c r="M223" s="59"/>
      <c r="N223" s="59"/>
      <c r="O223" s="59"/>
      <c r="P223" s="59"/>
      <c r="Q223" s="59"/>
    </row>
    <row r="224" spans="1:17" ht="17.649999999999999" customHeight="1" x14ac:dyDescent="0.35">
      <c r="A224" s="50">
        <v>140</v>
      </c>
      <c r="B224" s="59" t="s">
        <v>219</v>
      </c>
      <c r="C224" s="59"/>
      <c r="D224" s="59"/>
      <c r="E224" s="59"/>
      <c r="F224" s="59"/>
      <c r="G224" s="59"/>
      <c r="H224" s="59"/>
      <c r="I224" s="59"/>
      <c r="J224" s="59"/>
      <c r="K224" s="59"/>
      <c r="L224" s="59"/>
      <c r="M224" s="59"/>
      <c r="N224" s="59"/>
      <c r="O224" s="59"/>
      <c r="P224" s="59"/>
      <c r="Q224" s="59"/>
    </row>
    <row r="225" spans="1:17" ht="17.649999999999999" customHeight="1" x14ac:dyDescent="0.35">
      <c r="A225" s="50">
        <v>141</v>
      </c>
      <c r="B225" s="59" t="s">
        <v>220</v>
      </c>
      <c r="C225" s="59"/>
      <c r="D225" s="59"/>
      <c r="E225" s="59"/>
      <c r="F225" s="59"/>
      <c r="G225" s="59"/>
      <c r="H225" s="59"/>
      <c r="I225" s="59"/>
      <c r="J225" s="59"/>
      <c r="K225" s="59"/>
      <c r="L225" s="59"/>
      <c r="M225" s="59"/>
      <c r="N225" s="59"/>
      <c r="O225" s="59"/>
      <c r="P225" s="59"/>
      <c r="Q225" s="59"/>
    </row>
    <row r="226" spans="1:17" ht="17.649999999999999" customHeight="1" x14ac:dyDescent="0.35">
      <c r="A226" s="50">
        <v>142</v>
      </c>
      <c r="B226" s="59" t="s">
        <v>231</v>
      </c>
      <c r="C226" s="59"/>
      <c r="D226" s="59"/>
      <c r="E226" s="59"/>
      <c r="F226" s="59"/>
      <c r="G226" s="59"/>
      <c r="H226" s="59"/>
      <c r="I226" s="59"/>
      <c r="J226" s="59"/>
      <c r="K226" s="59"/>
      <c r="L226" s="59"/>
      <c r="M226" s="59"/>
      <c r="N226" s="59"/>
      <c r="O226" s="59"/>
      <c r="P226" s="59"/>
      <c r="Q226" s="59"/>
    </row>
    <row r="227" spans="1:17" ht="17.649999999999999" customHeight="1" x14ac:dyDescent="0.35">
      <c r="A227" s="50"/>
      <c r="B227" s="59" t="s">
        <v>232</v>
      </c>
      <c r="C227" s="59"/>
      <c r="D227" s="59"/>
      <c r="E227" s="59"/>
      <c r="F227" s="59"/>
      <c r="G227" s="59"/>
      <c r="H227" s="59"/>
      <c r="I227" s="59"/>
      <c r="J227" s="59"/>
      <c r="K227" s="59"/>
      <c r="L227" s="59"/>
      <c r="M227" s="59"/>
      <c r="N227" s="59"/>
      <c r="O227" s="59"/>
      <c r="P227" s="59"/>
      <c r="Q227" s="59"/>
    </row>
    <row r="228" spans="1:17" ht="17.649999999999999" customHeight="1" x14ac:dyDescent="0.35">
      <c r="A228" s="50">
        <v>143</v>
      </c>
      <c r="B228" s="59" t="s">
        <v>221</v>
      </c>
      <c r="C228" s="60"/>
      <c r="D228" s="60"/>
      <c r="E228" s="60"/>
      <c r="F228" s="60"/>
      <c r="G228" s="60"/>
      <c r="H228" s="60"/>
      <c r="I228" s="60"/>
      <c r="J228" s="60"/>
      <c r="K228" s="60"/>
      <c r="L228" s="60"/>
      <c r="M228" s="60"/>
      <c r="N228" s="60"/>
      <c r="O228" s="60"/>
      <c r="P228" s="60"/>
      <c r="Q228" s="60"/>
    </row>
    <row r="229" spans="1:17" ht="17.649999999999999" customHeight="1" x14ac:dyDescent="0.35">
      <c r="A229" s="50">
        <v>144</v>
      </c>
      <c r="B229" s="185" t="s">
        <v>222</v>
      </c>
      <c r="C229" s="185"/>
      <c r="D229" s="185"/>
      <c r="E229" s="185"/>
      <c r="F229" s="185"/>
      <c r="G229" s="185"/>
      <c r="H229" s="185"/>
      <c r="I229" s="185"/>
      <c r="J229" s="185"/>
      <c r="K229" s="185"/>
      <c r="L229" s="185"/>
      <c r="M229" s="185"/>
      <c r="N229" s="185"/>
      <c r="O229" s="185"/>
      <c r="P229" s="185"/>
      <c r="Q229" s="185"/>
    </row>
    <row r="230" spans="1:17" ht="17.649999999999999" customHeight="1" x14ac:dyDescent="0.35">
      <c r="A230" s="50">
        <v>145</v>
      </c>
      <c r="B230" s="59" t="s">
        <v>223</v>
      </c>
      <c r="C230" s="59"/>
      <c r="D230" s="59"/>
      <c r="E230" s="59"/>
      <c r="F230" s="59"/>
      <c r="G230" s="59"/>
      <c r="H230" s="59"/>
      <c r="I230" s="59"/>
      <c r="J230" s="59"/>
      <c r="K230" s="59"/>
      <c r="L230" s="59"/>
      <c r="M230" s="59"/>
      <c r="N230" s="59"/>
      <c r="O230" s="59"/>
      <c r="P230" s="59"/>
      <c r="Q230" s="59"/>
    </row>
    <row r="231" spans="1:17" ht="17.649999999999999" customHeight="1" x14ac:dyDescent="0.35">
      <c r="A231" s="50">
        <v>146</v>
      </c>
      <c r="B231" s="185" t="s">
        <v>224</v>
      </c>
      <c r="C231" s="185"/>
      <c r="D231" s="185"/>
      <c r="E231" s="185"/>
      <c r="F231" s="185"/>
      <c r="G231" s="185"/>
      <c r="H231" s="185"/>
      <c r="I231" s="185"/>
      <c r="J231" s="185"/>
      <c r="K231" s="185"/>
      <c r="L231" s="185"/>
      <c r="M231" s="185"/>
      <c r="N231" s="185"/>
      <c r="O231" s="185"/>
      <c r="P231" s="185"/>
      <c r="Q231" s="185"/>
    </row>
    <row r="232" spans="1:17" ht="17.649999999999999" customHeight="1" x14ac:dyDescent="0.35">
      <c r="A232" s="50">
        <v>147</v>
      </c>
      <c r="B232" s="59" t="s">
        <v>225</v>
      </c>
      <c r="C232" s="59"/>
      <c r="D232" s="59"/>
      <c r="E232" s="59"/>
      <c r="F232" s="59"/>
      <c r="G232" s="59"/>
      <c r="H232" s="59"/>
      <c r="I232" s="59"/>
      <c r="J232" s="59"/>
      <c r="K232" s="59"/>
      <c r="L232" s="59"/>
      <c r="M232" s="59"/>
      <c r="N232" s="59"/>
      <c r="O232" s="59"/>
      <c r="P232" s="59"/>
      <c r="Q232" s="59"/>
    </row>
    <row r="233" spans="1:17" ht="17.649999999999999" customHeight="1" x14ac:dyDescent="0.35">
      <c r="A233" s="50">
        <v>148</v>
      </c>
      <c r="B233" s="59" t="s">
        <v>226</v>
      </c>
      <c r="C233" s="59"/>
      <c r="D233" s="59"/>
      <c r="E233" s="59"/>
      <c r="F233" s="59"/>
      <c r="G233" s="59"/>
      <c r="H233" s="59"/>
      <c r="I233" s="59"/>
      <c r="J233" s="59"/>
      <c r="K233" s="59"/>
      <c r="L233" s="59"/>
      <c r="M233" s="59"/>
      <c r="N233" s="59"/>
      <c r="O233" s="59"/>
      <c r="P233" s="59"/>
      <c r="Q233" s="59"/>
    </row>
    <row r="234" spans="1:17" ht="17.649999999999999" customHeight="1" x14ac:dyDescent="0.35">
      <c r="A234" s="50">
        <v>149</v>
      </c>
      <c r="B234" s="59" t="s">
        <v>227</v>
      </c>
      <c r="C234" s="59"/>
      <c r="D234" s="59"/>
      <c r="E234" s="59"/>
      <c r="F234" s="59"/>
      <c r="G234" s="59"/>
      <c r="H234" s="59"/>
      <c r="I234" s="59"/>
      <c r="J234" s="59"/>
      <c r="K234" s="59"/>
      <c r="L234" s="59"/>
      <c r="M234" s="59"/>
      <c r="N234" s="59"/>
      <c r="O234" s="59"/>
      <c r="P234" s="59"/>
      <c r="Q234" s="59"/>
    </row>
    <row r="235" spans="1:17" ht="17.649999999999999" customHeight="1" x14ac:dyDescent="0.35">
      <c r="A235" s="50">
        <v>150</v>
      </c>
      <c r="B235" s="59" t="s">
        <v>228</v>
      </c>
      <c r="C235" s="59"/>
      <c r="D235" s="59"/>
      <c r="E235" s="59"/>
      <c r="F235" s="59"/>
      <c r="G235" s="59"/>
      <c r="H235" s="59"/>
      <c r="I235" s="59"/>
      <c r="J235" s="59"/>
      <c r="K235" s="59"/>
      <c r="L235" s="59"/>
      <c r="M235" s="59"/>
      <c r="N235" s="59"/>
      <c r="O235" s="59"/>
      <c r="P235" s="59"/>
      <c r="Q235" s="59"/>
    </row>
    <row r="236" spans="1:17" ht="17.649999999999999" customHeight="1" x14ac:dyDescent="0.35">
      <c r="A236" s="50">
        <v>151</v>
      </c>
      <c r="B236" s="59" t="s">
        <v>229</v>
      </c>
      <c r="C236" s="59"/>
      <c r="D236" s="59"/>
      <c r="E236" s="59"/>
      <c r="F236" s="59"/>
      <c r="G236" s="59"/>
      <c r="H236" s="59"/>
      <c r="I236" s="59"/>
      <c r="J236" s="59"/>
      <c r="K236" s="59"/>
      <c r="L236" s="59"/>
      <c r="M236" s="59"/>
      <c r="N236" s="59"/>
      <c r="O236" s="59"/>
      <c r="P236" s="59"/>
      <c r="Q236" s="59"/>
    </row>
    <row r="237" spans="1:17" ht="17.649999999999999" customHeight="1" x14ac:dyDescent="0.35">
      <c r="A237" s="50">
        <v>152</v>
      </c>
      <c r="B237" s="59" t="s">
        <v>235</v>
      </c>
      <c r="C237" s="59"/>
      <c r="D237" s="59"/>
      <c r="E237" s="59"/>
      <c r="F237" s="59"/>
      <c r="G237" s="59"/>
      <c r="H237" s="59"/>
      <c r="I237" s="59"/>
      <c r="J237" s="59"/>
      <c r="K237" s="59"/>
      <c r="L237" s="59"/>
      <c r="M237" s="59"/>
      <c r="N237" s="59"/>
      <c r="O237" s="59"/>
      <c r="P237" s="59"/>
      <c r="Q237" s="59"/>
    </row>
    <row r="238" spans="1:17" ht="17.649999999999999" customHeight="1" x14ac:dyDescent="0.35">
      <c r="A238" s="50"/>
      <c r="B238" s="59" t="s">
        <v>236</v>
      </c>
      <c r="C238" s="59"/>
      <c r="D238" s="59"/>
      <c r="E238" s="59"/>
      <c r="F238" s="59"/>
      <c r="G238" s="59"/>
      <c r="H238" s="59"/>
      <c r="I238" s="59"/>
      <c r="J238" s="59"/>
      <c r="K238" s="59"/>
      <c r="L238" s="59"/>
      <c r="M238" s="59"/>
      <c r="N238" s="59"/>
      <c r="O238" s="59"/>
      <c r="P238" s="59"/>
      <c r="Q238" s="59"/>
    </row>
    <row r="239" spans="1:17" ht="17.649999999999999" customHeight="1" x14ac:dyDescent="0.35">
      <c r="A239" s="50">
        <v>153</v>
      </c>
      <c r="B239" s="59" t="s">
        <v>230</v>
      </c>
      <c r="C239" s="59"/>
      <c r="D239" s="59"/>
      <c r="E239" s="59"/>
      <c r="F239" s="59"/>
      <c r="G239" s="59"/>
      <c r="H239" s="59"/>
      <c r="I239" s="59"/>
      <c r="J239" s="59"/>
      <c r="K239" s="59"/>
      <c r="L239" s="59"/>
      <c r="M239" s="59"/>
      <c r="N239" s="59"/>
      <c r="O239" s="59"/>
      <c r="P239" s="59"/>
      <c r="Q239" s="59"/>
    </row>
    <row r="240" spans="1:17" ht="17.649999999999999" customHeight="1" x14ac:dyDescent="0.35">
      <c r="A240" s="50">
        <v>154</v>
      </c>
      <c r="B240" s="59" t="s">
        <v>233</v>
      </c>
      <c r="C240" s="59"/>
      <c r="D240" s="59"/>
      <c r="E240" s="59"/>
      <c r="F240" s="59"/>
      <c r="G240" s="59"/>
      <c r="H240" s="59"/>
      <c r="I240" s="59"/>
      <c r="J240" s="59"/>
      <c r="K240" s="59"/>
      <c r="L240" s="59"/>
      <c r="M240" s="59"/>
      <c r="N240" s="59"/>
      <c r="O240" s="59"/>
      <c r="P240" s="59"/>
      <c r="Q240" s="59"/>
    </row>
    <row r="241" spans="1:2" ht="16.5" x14ac:dyDescent="0.35">
      <c r="A241" s="50"/>
      <c r="B241" s="59" t="s">
        <v>234</v>
      </c>
    </row>
    <row r="242" spans="1:2" ht="16.5" x14ac:dyDescent="0.35">
      <c r="A242" s="50"/>
    </row>
    <row r="243" spans="1:2" ht="16.5" x14ac:dyDescent="0.35">
      <c r="A243" s="50"/>
    </row>
    <row r="244" spans="1:2" ht="16.5" x14ac:dyDescent="0.35">
      <c r="A244" s="50"/>
    </row>
  </sheetData>
  <mergeCells count="545">
    <mergeCell ref="K185:K188"/>
    <mergeCell ref="L185:L188"/>
    <mergeCell ref="M185:M188"/>
    <mergeCell ref="F185:F188"/>
    <mergeCell ref="G185:G188"/>
    <mergeCell ref="H185:H188"/>
    <mergeCell ref="I185:I188"/>
    <mergeCell ref="J185:J188"/>
    <mergeCell ref="F177:F180"/>
    <mergeCell ref="G177:G180"/>
    <mergeCell ref="H177:H180"/>
    <mergeCell ref="I177:I180"/>
    <mergeCell ref="J177:J180"/>
    <mergeCell ref="K177:K180"/>
    <mergeCell ref="K181:K184"/>
    <mergeCell ref="L181:L184"/>
    <mergeCell ref="M181:M184"/>
    <mergeCell ref="G181:G184"/>
    <mergeCell ref="H181:H184"/>
    <mergeCell ref="I181:I184"/>
    <mergeCell ref="J181:J184"/>
    <mergeCell ref="L177:L180"/>
    <mergeCell ref="M177:M180"/>
    <mergeCell ref="N193:N194"/>
    <mergeCell ref="P193:P196"/>
    <mergeCell ref="Q193:Q196"/>
    <mergeCell ref="N195:N196"/>
    <mergeCell ref="B193:B196"/>
    <mergeCell ref="C193:C196"/>
    <mergeCell ref="D193:D196"/>
    <mergeCell ref="E193:E196"/>
    <mergeCell ref="F193:F196"/>
    <mergeCell ref="G193:G196"/>
    <mergeCell ref="H193:H196"/>
    <mergeCell ref="I193:I196"/>
    <mergeCell ref="J193:J196"/>
    <mergeCell ref="K193:K196"/>
    <mergeCell ref="L193:L196"/>
    <mergeCell ref="M193:M196"/>
    <mergeCell ref="N185:N186"/>
    <mergeCell ref="P185:P188"/>
    <mergeCell ref="Q185:Q188"/>
    <mergeCell ref="N187:N188"/>
    <mergeCell ref="B189:B192"/>
    <mergeCell ref="C189:C192"/>
    <mergeCell ref="D189:D192"/>
    <mergeCell ref="E189:E192"/>
    <mergeCell ref="F189:F192"/>
    <mergeCell ref="G189:G192"/>
    <mergeCell ref="H189:H192"/>
    <mergeCell ref="I189:I192"/>
    <mergeCell ref="J189:J192"/>
    <mergeCell ref="K189:K192"/>
    <mergeCell ref="L189:L192"/>
    <mergeCell ref="M189:M192"/>
    <mergeCell ref="N189:N190"/>
    <mergeCell ref="P189:P192"/>
    <mergeCell ref="Q189:Q192"/>
    <mergeCell ref="N191:N192"/>
    <mergeCell ref="B185:B188"/>
    <mergeCell ref="C185:C188"/>
    <mergeCell ref="D185:D188"/>
    <mergeCell ref="E185:E188"/>
    <mergeCell ref="B177:B180"/>
    <mergeCell ref="C177:C180"/>
    <mergeCell ref="D177:D180"/>
    <mergeCell ref="E177:E180"/>
    <mergeCell ref="B181:B184"/>
    <mergeCell ref="C181:C184"/>
    <mergeCell ref="D181:D184"/>
    <mergeCell ref="E181:E184"/>
    <mergeCell ref="F181:F184"/>
    <mergeCell ref="N167:N168"/>
    <mergeCell ref="N149:N150"/>
    <mergeCell ref="N169:N170"/>
    <mergeCell ref="N171:N172"/>
    <mergeCell ref="N181:N182"/>
    <mergeCell ref="P181:P184"/>
    <mergeCell ref="Q181:Q184"/>
    <mergeCell ref="N183:N184"/>
    <mergeCell ref="N177:N178"/>
    <mergeCell ref="P177:P180"/>
    <mergeCell ref="Q177:Q180"/>
    <mergeCell ref="N179:N180"/>
    <mergeCell ref="F173:F176"/>
    <mergeCell ref="G173:G176"/>
    <mergeCell ref="H173:H176"/>
    <mergeCell ref="I173:I176"/>
    <mergeCell ref="J173:J176"/>
    <mergeCell ref="P107:P110"/>
    <mergeCell ref="Q107:Q110"/>
    <mergeCell ref="N109:N110"/>
    <mergeCell ref="K173:K176"/>
    <mergeCell ref="L173:L176"/>
    <mergeCell ref="M173:M176"/>
    <mergeCell ref="N173:N174"/>
    <mergeCell ref="P173:P176"/>
    <mergeCell ref="Q173:Q176"/>
    <mergeCell ref="N175:N176"/>
    <mergeCell ref="P111:P116"/>
    <mergeCell ref="Q111:Q116"/>
    <mergeCell ref="N117:N118"/>
    <mergeCell ref="N119:N120"/>
    <mergeCell ref="N121:N122"/>
    <mergeCell ref="N123:N124"/>
    <mergeCell ref="N125:N126"/>
    <mergeCell ref="N127:N128"/>
    <mergeCell ref="N129:N130"/>
    <mergeCell ref="B229:Q229"/>
    <mergeCell ref="B231:Q231"/>
    <mergeCell ref="B84:B89"/>
    <mergeCell ref="C84:C89"/>
    <mergeCell ref="D84:D89"/>
    <mergeCell ref="E84:E89"/>
    <mergeCell ref="F84:F89"/>
    <mergeCell ref="G84:G89"/>
    <mergeCell ref="H84:H89"/>
    <mergeCell ref="I84:I89"/>
    <mergeCell ref="J84:J89"/>
    <mergeCell ref="K84:K89"/>
    <mergeCell ref="L84:L89"/>
    <mergeCell ref="M84:M89"/>
    <mergeCell ref="N84:N85"/>
    <mergeCell ref="P84:P89"/>
    <mergeCell ref="Q84:Q89"/>
    <mergeCell ref="N86:N87"/>
    <mergeCell ref="N88:N89"/>
    <mergeCell ref="N100:N101"/>
    <mergeCell ref="P100:P105"/>
    <mergeCell ref="Q100:Q105"/>
    <mergeCell ref="N104:N105"/>
    <mergeCell ref="E100:E105"/>
    <mergeCell ref="B90:B99"/>
    <mergeCell ref="C90:C99"/>
    <mergeCell ref="D90:D99"/>
    <mergeCell ref="E90:E99"/>
    <mergeCell ref="F90:F99"/>
    <mergeCell ref="K74:K83"/>
    <mergeCell ref="L74:L83"/>
    <mergeCell ref="M74:M83"/>
    <mergeCell ref="B74:B83"/>
    <mergeCell ref="C74:C83"/>
    <mergeCell ref="D74:D83"/>
    <mergeCell ref="E74:E83"/>
    <mergeCell ref="F74:F83"/>
    <mergeCell ref="G74:G83"/>
    <mergeCell ref="H74:H83"/>
    <mergeCell ref="I74:I83"/>
    <mergeCell ref="J74:J83"/>
    <mergeCell ref="B100:B105"/>
    <mergeCell ref="C100:C105"/>
    <mergeCell ref="D100:D105"/>
    <mergeCell ref="F205:I205"/>
    <mergeCell ref="J205:M205"/>
    <mergeCell ref="C200:E200"/>
    <mergeCell ref="F200:I200"/>
    <mergeCell ref="J200:M200"/>
    <mergeCell ref="C201:E201"/>
    <mergeCell ref="F201:I201"/>
    <mergeCell ref="J201:M201"/>
    <mergeCell ref="F100:F105"/>
    <mergeCell ref="G100:G105"/>
    <mergeCell ref="H100:H105"/>
    <mergeCell ref="B107:B110"/>
    <mergeCell ref="C107:C110"/>
    <mergeCell ref="D107:D110"/>
    <mergeCell ref="E107:E110"/>
    <mergeCell ref="F107:F110"/>
    <mergeCell ref="G107:G110"/>
    <mergeCell ref="B173:B176"/>
    <mergeCell ref="C173:C176"/>
    <mergeCell ref="D173:D176"/>
    <mergeCell ref="E173:E176"/>
    <mergeCell ref="P90:P99"/>
    <mergeCell ref="J90:J99"/>
    <mergeCell ref="K90:K99"/>
    <mergeCell ref="L90:L99"/>
    <mergeCell ref="M90:M99"/>
    <mergeCell ref="P74:P83"/>
    <mergeCell ref="N66:N67"/>
    <mergeCell ref="Q74:Q83"/>
    <mergeCell ref="N76:N77"/>
    <mergeCell ref="N82:N83"/>
    <mergeCell ref="Q90:Q99"/>
    <mergeCell ref="N78:N79"/>
    <mergeCell ref="N80:N81"/>
    <mergeCell ref="N92:N93"/>
    <mergeCell ref="N90:N91"/>
    <mergeCell ref="N94:N95"/>
    <mergeCell ref="N98:N99"/>
    <mergeCell ref="N74:N75"/>
    <mergeCell ref="N96:N97"/>
    <mergeCell ref="B54:B67"/>
    <mergeCell ref="C54:C67"/>
    <mergeCell ref="D54:D67"/>
    <mergeCell ref="E54:E67"/>
    <mergeCell ref="F54:F67"/>
    <mergeCell ref="G54:G67"/>
    <mergeCell ref="H54:H67"/>
    <mergeCell ref="I54:I67"/>
    <mergeCell ref="J54:J67"/>
    <mergeCell ref="C202:E202"/>
    <mergeCell ref="F202:I202"/>
    <mergeCell ref="J202:M202"/>
    <mergeCell ref="B214:G214"/>
    <mergeCell ref="C215:M215"/>
    <mergeCell ref="C216:M216"/>
    <mergeCell ref="C205:E205"/>
    <mergeCell ref="K68:K73"/>
    <mergeCell ref="L68:L73"/>
    <mergeCell ref="M68:M73"/>
    <mergeCell ref="I100:I105"/>
    <mergeCell ref="J100:J105"/>
    <mergeCell ref="K100:K105"/>
    <mergeCell ref="L100:L105"/>
    <mergeCell ref="M100:M105"/>
    <mergeCell ref="B68:B73"/>
    <mergeCell ref="C68:C73"/>
    <mergeCell ref="D68:D73"/>
    <mergeCell ref="E68:E73"/>
    <mergeCell ref="F68:F73"/>
    <mergeCell ref="G68:G73"/>
    <mergeCell ref="H68:H73"/>
    <mergeCell ref="I68:I73"/>
    <mergeCell ref="J68:J73"/>
    <mergeCell ref="C217:M217"/>
    <mergeCell ref="B209:D209"/>
    <mergeCell ref="C210:E210"/>
    <mergeCell ref="F210:M210"/>
    <mergeCell ref="C211:E211"/>
    <mergeCell ref="F211:M211"/>
    <mergeCell ref="C212:E212"/>
    <mergeCell ref="F212:M212"/>
    <mergeCell ref="C206:E206"/>
    <mergeCell ref="F206:I206"/>
    <mergeCell ref="J206:M206"/>
    <mergeCell ref="C207:E207"/>
    <mergeCell ref="F207:I207"/>
    <mergeCell ref="J207:M207"/>
    <mergeCell ref="N44:N45"/>
    <mergeCell ref="B197:H197"/>
    <mergeCell ref="N197:Q197"/>
    <mergeCell ref="N40:N41"/>
    <mergeCell ref="N42:N43"/>
    <mergeCell ref="K40:K45"/>
    <mergeCell ref="L40:L45"/>
    <mergeCell ref="M40:M45"/>
    <mergeCell ref="P40:P45"/>
    <mergeCell ref="Q40:Q45"/>
    <mergeCell ref="B40:B45"/>
    <mergeCell ref="C40:C45"/>
    <mergeCell ref="D40:D45"/>
    <mergeCell ref="E40:E45"/>
    <mergeCell ref="F40:F45"/>
    <mergeCell ref="G40:G45"/>
    <mergeCell ref="H40:H45"/>
    <mergeCell ref="I40:I45"/>
    <mergeCell ref="J40:J45"/>
    <mergeCell ref="J46:J49"/>
    <mergeCell ref="K46:K49"/>
    <mergeCell ref="L46:L49"/>
    <mergeCell ref="M46:M49"/>
    <mergeCell ref="N50:N51"/>
    <mergeCell ref="P36:P38"/>
    <mergeCell ref="Q36:Q38"/>
    <mergeCell ref="I37:I38"/>
    <mergeCell ref="J37:L37"/>
    <mergeCell ref="M37:M38"/>
    <mergeCell ref="N37:N38"/>
    <mergeCell ref="B32:E32"/>
    <mergeCell ref="F32:H32"/>
    <mergeCell ref="B33:E33"/>
    <mergeCell ref="F33:H33"/>
    <mergeCell ref="B35:H35"/>
    <mergeCell ref="B36:B38"/>
    <mergeCell ref="C36:C38"/>
    <mergeCell ref="D36:D38"/>
    <mergeCell ref="E36:E38"/>
    <mergeCell ref="F36:F38"/>
    <mergeCell ref="O37:O38"/>
    <mergeCell ref="G36:G38"/>
    <mergeCell ref="H36:H38"/>
    <mergeCell ref="I36:M36"/>
    <mergeCell ref="N36:O36"/>
    <mergeCell ref="B29:E29"/>
    <mergeCell ref="F29:H29"/>
    <mergeCell ref="B30:E30"/>
    <mergeCell ref="F30:H30"/>
    <mergeCell ref="B31:E31"/>
    <mergeCell ref="F31:H31"/>
    <mergeCell ref="B26:E26"/>
    <mergeCell ref="F26:H26"/>
    <mergeCell ref="B27:E27"/>
    <mergeCell ref="F27:H27"/>
    <mergeCell ref="B28:E28"/>
    <mergeCell ref="F28:H28"/>
    <mergeCell ref="B23:E23"/>
    <mergeCell ref="F23:H23"/>
    <mergeCell ref="B24:E24"/>
    <mergeCell ref="F24:H24"/>
    <mergeCell ref="B25:E25"/>
    <mergeCell ref="F25:H25"/>
    <mergeCell ref="B20:E20"/>
    <mergeCell ref="F20:H20"/>
    <mergeCell ref="B21:E21"/>
    <mergeCell ref="F21:H21"/>
    <mergeCell ref="B22:E22"/>
    <mergeCell ref="F22:H22"/>
    <mergeCell ref="B17:G17"/>
    <mergeCell ref="B18:E18"/>
    <mergeCell ref="F18:H18"/>
    <mergeCell ref="B19:E19"/>
    <mergeCell ref="F19:H19"/>
    <mergeCell ref="C8:D8"/>
    <mergeCell ref="E8:G8"/>
    <mergeCell ref="H8:J8"/>
    <mergeCell ref="K8:M8"/>
    <mergeCell ref="B13:B14"/>
    <mergeCell ref="C13:D14"/>
    <mergeCell ref="E13:G14"/>
    <mergeCell ref="H13:J13"/>
    <mergeCell ref="K13:M13"/>
    <mergeCell ref="H14:J14"/>
    <mergeCell ref="B9:B10"/>
    <mergeCell ref="C9:D10"/>
    <mergeCell ref="E9:G10"/>
    <mergeCell ref="H9:J9"/>
    <mergeCell ref="K9:M9"/>
    <mergeCell ref="H10:J10"/>
    <mergeCell ref="K10:M10"/>
    <mergeCell ref="B2:Q2"/>
    <mergeCell ref="B5:H5"/>
    <mergeCell ref="B6:B7"/>
    <mergeCell ref="C6:D7"/>
    <mergeCell ref="E6:G7"/>
    <mergeCell ref="H6:J7"/>
    <mergeCell ref="K6:N6"/>
    <mergeCell ref="K7:M7"/>
    <mergeCell ref="K14:M14"/>
    <mergeCell ref="B11:B12"/>
    <mergeCell ref="C11:D12"/>
    <mergeCell ref="E11:G12"/>
    <mergeCell ref="H11:J11"/>
    <mergeCell ref="K11:M11"/>
    <mergeCell ref="H12:J12"/>
    <mergeCell ref="K12:M12"/>
    <mergeCell ref="G3:H3"/>
    <mergeCell ref="B46:B49"/>
    <mergeCell ref="B50:B53"/>
    <mergeCell ref="C46:C49"/>
    <mergeCell ref="D46:D49"/>
    <mergeCell ref="E46:E49"/>
    <mergeCell ref="F46:F49"/>
    <mergeCell ref="G46:G49"/>
    <mergeCell ref="H46:H49"/>
    <mergeCell ref="I46:I49"/>
    <mergeCell ref="C50:C53"/>
    <mergeCell ref="D50:D53"/>
    <mergeCell ref="E50:E53"/>
    <mergeCell ref="F50:F53"/>
    <mergeCell ref="G50:G53"/>
    <mergeCell ref="H50:H53"/>
    <mergeCell ref="I50:I53"/>
    <mergeCell ref="P46:P49"/>
    <mergeCell ref="Q46:Q49"/>
    <mergeCell ref="P50:P53"/>
    <mergeCell ref="Q50:Q53"/>
    <mergeCell ref="N52:N53"/>
    <mergeCell ref="N46:N47"/>
    <mergeCell ref="N48:N49"/>
    <mergeCell ref="N68:N69"/>
    <mergeCell ref="P68:P73"/>
    <mergeCell ref="Q68:Q73"/>
    <mergeCell ref="N70:N71"/>
    <mergeCell ref="N72:N73"/>
    <mergeCell ref="P54:P67"/>
    <mergeCell ref="N54:N55"/>
    <mergeCell ref="J50:J53"/>
    <mergeCell ref="K50:K53"/>
    <mergeCell ref="L50:L53"/>
    <mergeCell ref="M50:M53"/>
    <mergeCell ref="Q54:Q67"/>
    <mergeCell ref="N56:N57"/>
    <mergeCell ref="N58:N59"/>
    <mergeCell ref="N60:N61"/>
    <mergeCell ref="N62:N63"/>
    <mergeCell ref="N64:N65"/>
    <mergeCell ref="K54:K67"/>
    <mergeCell ref="L54:L67"/>
    <mergeCell ref="M54:M67"/>
    <mergeCell ref="B111:B116"/>
    <mergeCell ref="C111:C116"/>
    <mergeCell ref="D111:D116"/>
    <mergeCell ref="E111:E116"/>
    <mergeCell ref="F111:F116"/>
    <mergeCell ref="G111:G116"/>
    <mergeCell ref="H111:H116"/>
    <mergeCell ref="I111:I116"/>
    <mergeCell ref="J111:J116"/>
    <mergeCell ref="K111:K116"/>
    <mergeCell ref="L111:L116"/>
    <mergeCell ref="M111:M116"/>
    <mergeCell ref="N111:N112"/>
    <mergeCell ref="N113:N114"/>
    <mergeCell ref="N115:N116"/>
    <mergeCell ref="G90:G99"/>
    <mergeCell ref="H90:H99"/>
    <mergeCell ref="H107:H110"/>
    <mergeCell ref="I107:I110"/>
    <mergeCell ref="J107:J110"/>
    <mergeCell ref="K107:K110"/>
    <mergeCell ref="L107:L110"/>
    <mergeCell ref="M107:M110"/>
    <mergeCell ref="N107:N108"/>
    <mergeCell ref="I90:I99"/>
    <mergeCell ref="N102:N103"/>
    <mergeCell ref="M133:M138"/>
    <mergeCell ref="B117:B122"/>
    <mergeCell ref="C117:C122"/>
    <mergeCell ref="D117:D122"/>
    <mergeCell ref="E117:E122"/>
    <mergeCell ref="F117:F122"/>
    <mergeCell ref="G117:G122"/>
    <mergeCell ref="H117:H122"/>
    <mergeCell ref="I117:I122"/>
    <mergeCell ref="J117:J122"/>
    <mergeCell ref="D133:D138"/>
    <mergeCell ref="E133:E138"/>
    <mergeCell ref="F133:F138"/>
    <mergeCell ref="G133:G138"/>
    <mergeCell ref="H133:H138"/>
    <mergeCell ref="I133:I138"/>
    <mergeCell ref="J133:J138"/>
    <mergeCell ref="K133:K138"/>
    <mergeCell ref="L133:L138"/>
    <mergeCell ref="P117:P122"/>
    <mergeCell ref="Q117:Q122"/>
    <mergeCell ref="B123:B132"/>
    <mergeCell ref="C123:C132"/>
    <mergeCell ref="D123:D132"/>
    <mergeCell ref="E123:E132"/>
    <mergeCell ref="F123:F132"/>
    <mergeCell ref="G123:G132"/>
    <mergeCell ref="H123:H132"/>
    <mergeCell ref="I123:I132"/>
    <mergeCell ref="J123:J132"/>
    <mergeCell ref="K123:K132"/>
    <mergeCell ref="L123:L132"/>
    <mergeCell ref="M123:M132"/>
    <mergeCell ref="P123:P132"/>
    <mergeCell ref="Q123:Q132"/>
    <mergeCell ref="K117:K122"/>
    <mergeCell ref="L117:L122"/>
    <mergeCell ref="M117:M122"/>
    <mergeCell ref="N131:N132"/>
    <mergeCell ref="P133:P138"/>
    <mergeCell ref="Q133:Q138"/>
    <mergeCell ref="B139:B144"/>
    <mergeCell ref="C139:C144"/>
    <mergeCell ref="D139:D144"/>
    <mergeCell ref="E139:E144"/>
    <mergeCell ref="F139:F144"/>
    <mergeCell ref="G139:G144"/>
    <mergeCell ref="H139:H144"/>
    <mergeCell ref="I139:I144"/>
    <mergeCell ref="J139:J144"/>
    <mergeCell ref="K139:K144"/>
    <mergeCell ref="L139:L144"/>
    <mergeCell ref="M139:M144"/>
    <mergeCell ref="P139:P144"/>
    <mergeCell ref="Q139:Q144"/>
    <mergeCell ref="N133:N134"/>
    <mergeCell ref="N135:N136"/>
    <mergeCell ref="N137:N138"/>
    <mergeCell ref="N139:N140"/>
    <mergeCell ref="N141:N142"/>
    <mergeCell ref="N143:N144"/>
    <mergeCell ref="B133:B138"/>
    <mergeCell ref="C133:C138"/>
    <mergeCell ref="B145:B154"/>
    <mergeCell ref="C145:C154"/>
    <mergeCell ref="D145:D154"/>
    <mergeCell ref="E145:E154"/>
    <mergeCell ref="F145:F154"/>
    <mergeCell ref="G145:G154"/>
    <mergeCell ref="H145:H154"/>
    <mergeCell ref="I145:I154"/>
    <mergeCell ref="J145:J154"/>
    <mergeCell ref="B155:B160"/>
    <mergeCell ref="C155:C160"/>
    <mergeCell ref="D155:D160"/>
    <mergeCell ref="E155:E160"/>
    <mergeCell ref="F155:F160"/>
    <mergeCell ref="G155:G160"/>
    <mergeCell ref="H155:H160"/>
    <mergeCell ref="I155:I160"/>
    <mergeCell ref="J155:J160"/>
    <mergeCell ref="I161:I166"/>
    <mergeCell ref="J161:J166"/>
    <mergeCell ref="K145:K154"/>
    <mergeCell ref="L145:L154"/>
    <mergeCell ref="M145:M154"/>
    <mergeCell ref="P145:P154"/>
    <mergeCell ref="Q145:Q154"/>
    <mergeCell ref="K155:K160"/>
    <mergeCell ref="L155:L160"/>
    <mergeCell ref="M155:M160"/>
    <mergeCell ref="P155:P160"/>
    <mergeCell ref="Q155:Q160"/>
    <mergeCell ref="N151:N152"/>
    <mergeCell ref="N153:N154"/>
    <mergeCell ref="N155:N156"/>
    <mergeCell ref="N157:N158"/>
    <mergeCell ref="N159:N160"/>
    <mergeCell ref="N161:N162"/>
    <mergeCell ref="N163:N164"/>
    <mergeCell ref="N165:N166"/>
    <mergeCell ref="K161:K166"/>
    <mergeCell ref="L161:L166"/>
    <mergeCell ref="N145:N146"/>
    <mergeCell ref="N147:N148"/>
    <mergeCell ref="M161:M166"/>
    <mergeCell ref="P161:P166"/>
    <mergeCell ref="Q161:Q166"/>
    <mergeCell ref="B167:B172"/>
    <mergeCell ref="C167:C172"/>
    <mergeCell ref="D167:D172"/>
    <mergeCell ref="E167:E172"/>
    <mergeCell ref="F167:F172"/>
    <mergeCell ref="G167:G172"/>
    <mergeCell ref="H167:H172"/>
    <mergeCell ref="I167:I172"/>
    <mergeCell ref="J167:J172"/>
    <mergeCell ref="K167:K172"/>
    <mergeCell ref="L167:L172"/>
    <mergeCell ref="M167:M172"/>
    <mergeCell ref="P167:P172"/>
    <mergeCell ref="Q167:Q172"/>
    <mergeCell ref="B161:B166"/>
    <mergeCell ref="C161:C166"/>
    <mergeCell ref="D161:D166"/>
    <mergeCell ref="E161:E166"/>
    <mergeCell ref="F161:F166"/>
    <mergeCell ref="G161:G166"/>
    <mergeCell ref="H161:H166"/>
  </mergeCells>
  <phoneticPr fontId="5" type="noConversion"/>
  <conditionalFormatting sqref="M46">
    <cfRule type="cellIs" dxfId="15" priority="2" operator="lessThan">
      <formula>$I$46*0.15</formula>
    </cfRule>
  </conditionalFormatting>
  <conditionalFormatting sqref="M68:M73">
    <cfRule type="cellIs" dxfId="14" priority="25" operator="lessThan">
      <formula>$I$68*0.15</formula>
    </cfRule>
  </conditionalFormatting>
  <conditionalFormatting sqref="M74:M83">
    <cfRule type="cellIs" dxfId="13" priority="24" operator="lessThan">
      <formula>$I$74*0.15</formula>
    </cfRule>
  </conditionalFormatting>
  <conditionalFormatting sqref="M84:M89">
    <cfRule type="cellIs" dxfId="12" priority="23" operator="lessThan">
      <formula>$I$84*0.15</formula>
    </cfRule>
  </conditionalFormatting>
  <conditionalFormatting sqref="M90:M99">
    <cfRule type="cellIs" dxfId="11" priority="22" operator="lessThan">
      <formula>$I$90*0.15</formula>
    </cfRule>
  </conditionalFormatting>
  <conditionalFormatting sqref="M100:M105">
    <cfRule type="cellIs" dxfId="10" priority="21" operator="lessThan">
      <formula>$I$100*0.15</formula>
    </cfRule>
  </conditionalFormatting>
  <conditionalFormatting sqref="M107:M110">
    <cfRule type="cellIs" dxfId="9" priority="19" operator="lessThan">
      <formula>$I$107*0.15</formula>
    </cfRule>
  </conditionalFormatting>
  <conditionalFormatting sqref="M177:M180">
    <cfRule type="cellIs" dxfId="8" priority="13" operator="lessThan">
      <formula>$I$177*0.15</formula>
    </cfRule>
    <cfRule type="cellIs" dxfId="7" priority="14" operator="lessThan">
      <formula>$I$173*0.15</formula>
    </cfRule>
  </conditionalFormatting>
  <conditionalFormatting sqref="M181:M184">
    <cfRule type="cellIs" dxfId="6" priority="9" operator="lessThan">
      <formula>$I$181*0.15</formula>
    </cfRule>
  </conditionalFormatting>
  <conditionalFormatting sqref="M185:M188">
    <cfRule type="cellIs" dxfId="5" priority="10" operator="lessThan">
      <formula>$I$185*0.15</formula>
    </cfRule>
    <cfRule type="cellIs" dxfId="4" priority="11" operator="lessThan">
      <formula>$I$177*0.15</formula>
    </cfRule>
    <cfRule type="cellIs" dxfId="3" priority="12" operator="lessThan">
      <formula>$I$173*0.15</formula>
    </cfRule>
  </conditionalFormatting>
  <conditionalFormatting sqref="M189:M192">
    <cfRule type="cellIs" dxfId="2" priority="3" operator="lessThan">
      <formula>$I$189*0.15</formula>
    </cfRule>
  </conditionalFormatting>
  <conditionalFormatting sqref="M193:M196">
    <cfRule type="cellIs" dxfId="1" priority="4" operator="lessThan">
      <formula>$I$193*0.15</formula>
    </cfRule>
  </conditionalFormatting>
  <conditionalFormatting sqref="M197">
    <cfRule type="cellIs" dxfId="0" priority="1" operator="lessThan">
      <formula>$I$197*0.15</formula>
    </cfRule>
  </conditionalFormatting>
  <pageMargins left="0.31496062992125984" right="0.11811023622047245" top="0.74803149606299213" bottom="0.15748031496062992" header="0.31496062992125984" footer="0.11811023622047245"/>
  <pageSetup paperSize="9" scale="50" fitToHeight="0" orientation="landscape" horizontalDpi="300" verticalDpi="300" r:id="rId1"/>
  <headerFooter>
    <oddHeader>&amp;R&amp;"-,Kursyvas"Aktuali 2026-09-02 redakcija</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xr:uid="{34DD0ACC-1504-4DFC-91D9-6400A73A155F}">
          <x14:formula1>
            <xm:f>Rodikliai!$C$3:$C$6</xm:f>
          </x14:formula1>
          <xm:sqref>N40:N53 N173:N196</xm:sqref>
        </x14:dataValidation>
        <x14:dataValidation type="list" allowBlank="1" showInputMessage="1" showErrorMessage="1" xr:uid="{1BB8E140-1E95-476F-A2A3-AA13B6FD9530}">
          <x14:formula1>
            <xm:f>Rodikliai!$C$3:$C$9</xm:f>
          </x14:formula1>
          <xm:sqref>N54:N111 N115 N113 N149 N123 N129 N117 N133 N135 N141 N147 N157 N163 N155 N127 N121 N137 N139 N143 N153 N159 N161 N165 N125 N131 N119 N145 N151 N169 N167 N171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D2A9D-DC25-49FE-B224-890B5A04378B}">
  <dimension ref="A1:N18"/>
  <sheetViews>
    <sheetView workbookViewId="0">
      <selection activeCell="M5" sqref="M5"/>
    </sheetView>
  </sheetViews>
  <sheetFormatPr defaultColWidth="8.7265625" defaultRowHeight="14" x14ac:dyDescent="0.3"/>
  <cols>
    <col min="1" max="1" width="10.7265625" style="11" customWidth="1"/>
    <col min="2" max="2" width="12" style="11" customWidth="1"/>
    <col min="3" max="3" width="13" style="11" customWidth="1"/>
    <col min="4" max="4" width="8.7265625" style="11"/>
    <col min="5" max="5" width="10.453125" style="11" customWidth="1"/>
    <col min="6" max="6" width="11.26953125" style="11" customWidth="1"/>
    <col min="7" max="7" width="12" style="11" customWidth="1"/>
    <col min="8" max="9" width="10.26953125" style="11" customWidth="1"/>
    <col min="10" max="13" width="10.453125" style="11" customWidth="1"/>
    <col min="14" max="16384" width="8.7265625" style="11"/>
  </cols>
  <sheetData>
    <row r="1" spans="1:14" x14ac:dyDescent="0.3">
      <c r="A1" s="11" t="s">
        <v>74</v>
      </c>
      <c r="B1" s="11" t="s">
        <v>86</v>
      </c>
      <c r="C1" s="11" t="s">
        <v>91</v>
      </c>
      <c r="D1" s="11" t="s">
        <v>100</v>
      </c>
      <c r="E1" s="11" t="s">
        <v>130</v>
      </c>
      <c r="F1" s="11" t="s">
        <v>134</v>
      </c>
      <c r="G1" s="11" t="s">
        <v>139</v>
      </c>
      <c r="H1" s="11" t="s">
        <v>145</v>
      </c>
      <c r="I1" s="11" t="s">
        <v>158</v>
      </c>
      <c r="J1" s="11" t="s">
        <v>157</v>
      </c>
      <c r="K1" s="11" t="s">
        <v>171</v>
      </c>
      <c r="L1" s="11" t="s">
        <v>167</v>
      </c>
      <c r="M1" s="11" t="s">
        <v>162</v>
      </c>
      <c r="N1" s="11" t="s">
        <v>161</v>
      </c>
    </row>
    <row r="3" spans="1:14" s="15" customFormat="1" ht="15.65" customHeight="1" x14ac:dyDescent="0.35">
      <c r="A3" s="13" t="s">
        <v>72</v>
      </c>
      <c r="B3" s="13" t="s">
        <v>175</v>
      </c>
      <c r="C3" s="14" t="s">
        <v>87</v>
      </c>
      <c r="D3" s="13" t="s">
        <v>92</v>
      </c>
      <c r="E3" s="13" t="s">
        <v>131</v>
      </c>
      <c r="F3" s="13" t="s">
        <v>135</v>
      </c>
      <c r="G3" s="13" t="s">
        <v>140</v>
      </c>
      <c r="H3" s="13" t="s">
        <v>146</v>
      </c>
      <c r="I3" s="13" t="s">
        <v>65</v>
      </c>
      <c r="J3" s="18" t="s">
        <v>155</v>
      </c>
      <c r="K3" s="18" t="s">
        <v>172</v>
      </c>
      <c r="L3" s="18" t="s">
        <v>168</v>
      </c>
      <c r="M3" s="18" t="s">
        <v>174</v>
      </c>
      <c r="N3" s="13" t="s">
        <v>163</v>
      </c>
    </row>
    <row r="4" spans="1:14" s="15" customFormat="1" ht="15.65" customHeight="1" x14ac:dyDescent="0.35">
      <c r="A4" s="13" t="s">
        <v>75</v>
      </c>
      <c r="B4" s="13" t="s">
        <v>176</v>
      </c>
      <c r="C4" s="14" t="s">
        <v>88</v>
      </c>
      <c r="D4" s="13" t="s">
        <v>93</v>
      </c>
      <c r="E4" s="13" t="s">
        <v>132</v>
      </c>
      <c r="F4" s="13" t="s">
        <v>160</v>
      </c>
      <c r="G4" s="13" t="s">
        <v>141</v>
      </c>
      <c r="H4" s="13" t="s">
        <v>147</v>
      </c>
      <c r="I4" s="13" t="s">
        <v>66</v>
      </c>
      <c r="J4" s="18" t="s">
        <v>156</v>
      </c>
      <c r="K4" s="18" t="s">
        <v>173</v>
      </c>
      <c r="L4" s="18" t="s">
        <v>169</v>
      </c>
      <c r="M4" s="18" t="s">
        <v>241</v>
      </c>
      <c r="N4" s="15" t="s">
        <v>164</v>
      </c>
    </row>
    <row r="5" spans="1:14" s="15" customFormat="1" ht="15.65" customHeight="1" x14ac:dyDescent="0.35">
      <c r="A5" s="13" t="s">
        <v>76</v>
      </c>
      <c r="B5" s="13"/>
      <c r="C5" s="14" t="s">
        <v>89</v>
      </c>
      <c r="D5" s="13" t="s">
        <v>94</v>
      </c>
      <c r="E5" s="13" t="s">
        <v>237</v>
      </c>
      <c r="F5" s="13" t="s">
        <v>136</v>
      </c>
      <c r="G5" s="13" t="s">
        <v>142</v>
      </c>
      <c r="H5" s="13" t="s">
        <v>148</v>
      </c>
      <c r="I5" s="13"/>
      <c r="L5" s="13" t="s">
        <v>170</v>
      </c>
      <c r="N5" s="15" t="s">
        <v>165</v>
      </c>
    </row>
    <row r="6" spans="1:14" s="15" customFormat="1" ht="15.65" customHeight="1" x14ac:dyDescent="0.35">
      <c r="A6" s="13" t="s">
        <v>77</v>
      </c>
      <c r="B6" s="13"/>
      <c r="C6" s="14" t="s">
        <v>90</v>
      </c>
      <c r="D6" s="13" t="s">
        <v>95</v>
      </c>
      <c r="E6" s="13" t="s">
        <v>89</v>
      </c>
      <c r="F6" s="13" t="s">
        <v>137</v>
      </c>
      <c r="G6" s="13" t="s">
        <v>238</v>
      </c>
      <c r="H6" s="13" t="s">
        <v>149</v>
      </c>
      <c r="I6" s="13"/>
      <c r="N6" s="15" t="s">
        <v>166</v>
      </c>
    </row>
    <row r="7" spans="1:14" s="15" customFormat="1" ht="15.65" customHeight="1" x14ac:dyDescent="0.35">
      <c r="A7" s="13" t="s">
        <v>78</v>
      </c>
      <c r="B7" s="13"/>
      <c r="C7" s="13" t="s">
        <v>183</v>
      </c>
      <c r="D7" s="13" t="s">
        <v>96</v>
      </c>
      <c r="E7" s="13" t="s">
        <v>133</v>
      </c>
      <c r="G7" s="13" t="s">
        <v>143</v>
      </c>
      <c r="H7" s="13" t="s">
        <v>150</v>
      </c>
      <c r="I7" s="13"/>
    </row>
    <row r="8" spans="1:14" s="15" customFormat="1" ht="15.65" customHeight="1" x14ac:dyDescent="0.35">
      <c r="A8" s="13" t="s">
        <v>79</v>
      </c>
      <c r="B8" s="13"/>
      <c r="C8" s="13" t="s">
        <v>184</v>
      </c>
      <c r="D8" s="13" t="s">
        <v>97</v>
      </c>
      <c r="G8" s="13" t="s">
        <v>144</v>
      </c>
      <c r="H8" s="13" t="s">
        <v>151</v>
      </c>
      <c r="I8" s="13"/>
    </row>
    <row r="9" spans="1:14" s="15" customFormat="1" ht="15.65" customHeight="1" x14ac:dyDescent="0.35">
      <c r="A9" s="13" t="s">
        <v>80</v>
      </c>
      <c r="B9" s="13"/>
      <c r="C9" s="13" t="s">
        <v>185</v>
      </c>
      <c r="D9" s="13" t="s">
        <v>98</v>
      </c>
      <c r="G9" s="13"/>
      <c r="H9" s="13" t="s">
        <v>152</v>
      </c>
      <c r="I9" s="13"/>
    </row>
    <row r="10" spans="1:14" s="15" customFormat="1" ht="15.65" customHeight="1" x14ac:dyDescent="0.35">
      <c r="A10" s="13" t="s">
        <v>81</v>
      </c>
      <c r="B10" s="13"/>
      <c r="C10" s="13"/>
      <c r="D10" s="13" t="s">
        <v>99</v>
      </c>
      <c r="G10" s="13"/>
      <c r="H10" s="13" t="s">
        <v>153</v>
      </c>
      <c r="I10" s="13"/>
    </row>
    <row r="11" spans="1:14" s="15" customFormat="1" ht="15.65" customHeight="1" x14ac:dyDescent="0.35">
      <c r="A11" s="13" t="s">
        <v>82</v>
      </c>
      <c r="B11" s="13"/>
      <c r="C11" s="13"/>
      <c r="D11" s="13"/>
      <c r="H11" s="15" t="s">
        <v>239</v>
      </c>
    </row>
    <row r="12" spans="1:14" s="15" customFormat="1" ht="15.65" customHeight="1" x14ac:dyDescent="0.35">
      <c r="A12" s="13" t="s">
        <v>83</v>
      </c>
      <c r="B12" s="13"/>
      <c r="C12" s="13"/>
      <c r="D12" s="13"/>
      <c r="H12" s="15" t="s">
        <v>240</v>
      </c>
    </row>
    <row r="13" spans="1:14" s="15" customFormat="1" ht="15.65" customHeight="1" x14ac:dyDescent="0.35">
      <c r="A13" s="13" t="s">
        <v>73</v>
      </c>
      <c r="B13" s="13"/>
      <c r="C13" s="13"/>
      <c r="D13" s="13"/>
    </row>
    <row r="14" spans="1:14" s="15" customFormat="1" ht="15.65" customHeight="1" x14ac:dyDescent="0.35">
      <c r="A14" s="13" t="s">
        <v>84</v>
      </c>
      <c r="B14" s="13"/>
      <c r="C14" s="13"/>
      <c r="D14" s="13"/>
    </row>
    <row r="15" spans="1:14" s="15" customFormat="1" ht="15.65" customHeight="1" x14ac:dyDescent="0.35">
      <c r="A15" s="13" t="s">
        <v>85</v>
      </c>
      <c r="B15" s="13"/>
      <c r="C15" s="13"/>
      <c r="D15" s="13"/>
    </row>
    <row r="16" spans="1:14" ht="14.65" customHeight="1" x14ac:dyDescent="0.3"/>
    <row r="18" spans="7:7" x14ac:dyDescent="0.3">
      <c r="G18" s="12"/>
    </row>
  </sheetData>
  <sortState xmlns:xlrd2="http://schemas.microsoft.com/office/spreadsheetml/2017/richdata2" ref="A3:A16">
    <sortCondition ref="A3:A16"/>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diaLengthInSeconds xmlns="c24e33d6-1d4f-4bfe-979e-3bead31c6350" xsi:nil="true"/>
    <TaxCatchAll xmlns="9eb08c88-d023-4b2a-ae91-c7e38f169ec1" xsi:nil="true"/>
    <lcf76f155ced4ddcb4097134ff3c332f xmlns="c24e33d6-1d4f-4bfe-979e-3bead31c635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2A64EADDD387449A320BC5E5E288F88" ma:contentTypeVersion="16" ma:contentTypeDescription="Create a new document." ma:contentTypeScope="" ma:versionID="01fed9440f2c868beda927314b334ddb">
  <xsd:schema xmlns:xsd="http://www.w3.org/2001/XMLSchema" xmlns:xs="http://www.w3.org/2001/XMLSchema" xmlns:p="http://schemas.microsoft.com/office/2006/metadata/properties" xmlns:ns2="c24e33d6-1d4f-4bfe-979e-3bead31c6350" xmlns:ns3="9eb08c88-d023-4b2a-ae91-c7e38f169ec1" targetNamespace="http://schemas.microsoft.com/office/2006/metadata/properties" ma:root="true" ma:fieldsID="10ed9c7f536887b394514de43ef6df79" ns2:_="" ns3:_="">
    <xsd:import namespace="c24e33d6-1d4f-4bfe-979e-3bead31c6350"/>
    <xsd:import namespace="9eb08c88-d023-4b2a-ae91-c7e38f169e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4e33d6-1d4f-4bfe-979e-3bead31c63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f1ea6d2d-0f7a-4297-ad52-f16ba463c90b"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b08c88-d023-4b2a-ae91-c7e38f169ec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5ba5a607-f600-491e-bb1c-067fdd6ce434}" ma:internalName="TaxCatchAll" ma:showField="CatchAllData" ma:web="9eb08c88-d023-4b2a-ae91-c7e38f169e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9B5C9C-CF0F-47D4-B8B0-85DCABA60D89}">
  <ds:schemaRefs>
    <ds:schemaRef ds:uri="http://schemas.microsoft.com/office/2006/metadata/properties"/>
    <ds:schemaRef ds:uri="http://schemas.microsoft.com/office/2006/documentManagement/types"/>
    <ds:schemaRef ds:uri="http://schemas.microsoft.com/office/infopath/2007/PartnerControls"/>
    <ds:schemaRef ds:uri="c24e33d6-1d4f-4bfe-979e-3bead31c6350"/>
    <ds:schemaRef ds:uri="http://schemas.openxmlformats.org/package/2006/metadata/core-properties"/>
    <ds:schemaRef ds:uri="http://purl.org/dc/elements/1.1/"/>
    <ds:schemaRef ds:uri="9eb08c88-d023-4b2a-ae91-c7e38f169ec1"/>
    <ds:schemaRef ds:uri="http://purl.org/dc/terms/"/>
    <ds:schemaRef ds:uri="http://www.w3.org/XML/1998/namespace"/>
    <ds:schemaRef ds:uri="http://purl.org/dc/dcmitype/"/>
  </ds:schemaRefs>
</ds:datastoreItem>
</file>

<file path=customXml/itemProps2.xml><?xml version="1.0" encoding="utf-8"?>
<ds:datastoreItem xmlns:ds="http://schemas.openxmlformats.org/officeDocument/2006/customXml" ds:itemID="{3678B62C-1A37-4BC0-B34E-2193E93584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4e33d6-1d4f-4bfe-979e-3bead31c6350"/>
    <ds:schemaRef ds:uri="9eb08c88-d023-4b2a-ae91-c7e38f169e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AFE743D-7776-4669-A511-63CCBD5223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IV_III (FZ)</vt:lpstr>
      <vt:lpstr>Rodikliai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PC</dc:creator>
  <cp:keywords/>
  <dc:description/>
  <cp:lastModifiedBy>Asta Levickaitė</cp:lastModifiedBy>
  <cp:revision/>
  <cp:lastPrinted>2026-09-02T12:16:01Z</cp:lastPrinted>
  <dcterms:created xsi:type="dcterms:W3CDTF">2015-06-05T18:17:20Z</dcterms:created>
  <dcterms:modified xsi:type="dcterms:W3CDTF">2026-09-02T19:13:06Z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0x01010012A64EADDD387449A320BC5E5E288F88</vt:lpwstr>
  </property>
  <property fmtid="{D5CDD505-2E9C-101B-9397-08002B2CF9AE}" pid="3" name="MediaServiceImageTags">
    <vt:lpwstr/>
  </property>
  <property fmtid="{D5CDD505-2E9C-101B-9397-08002B2CF9AE}" pid="4" name="Order">
    <vt:r8>1009100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