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tauragesreg.sharepoint.com/sites/Bendras/Shared Documents/Tinklapis/Planavimo dokumentai/RPPl/AR po 20260902/"/>
    </mc:Choice>
  </mc:AlternateContent>
  <xr:revisionPtr revIDLastSave="3" documentId="8_{408301E2-3D2F-40DB-8CBC-EBBC4C907431}" xr6:coauthVersionLast="47" xr6:coauthVersionMax="47" xr10:uidLastSave="{120883D7-81A3-4A6D-B62F-36D439088A2C}"/>
  <bookViews>
    <workbookView xWindow="-110" yWindow="-110" windowWidth="25820" windowHeight="13900" tabRatio="799" xr2:uid="{00000000-000D-0000-FFFF-FFFF00000000}"/>
  </bookViews>
  <sheets>
    <sheet name="IV_XIII (Vandenvietės)" sheetId="24" r:id="rId1"/>
    <sheet name="Rodikliai" sheetId="18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" i="24" l="1"/>
  <c r="F26" i="24" l="1"/>
  <c r="O35" i="24"/>
  <c r="N9" i="24" s="1"/>
  <c r="I47" i="24"/>
  <c r="I39" i="24" l="1"/>
  <c r="M35" i="24"/>
  <c r="L35" i="24"/>
  <c r="L55" i="24" s="1"/>
  <c r="K35" i="24"/>
  <c r="K55" i="24" s="1"/>
  <c r="J35" i="24"/>
  <c r="J55" i="24" s="1"/>
  <c r="F18" i="24" s="1"/>
  <c r="F17" i="24" s="1"/>
  <c r="F22" i="24"/>
  <c r="N10" i="24"/>
  <c r="F25" i="24" l="1"/>
  <c r="F21" i="24"/>
  <c r="F20" i="24" s="1"/>
  <c r="F16" i="24" s="1"/>
  <c r="M55" i="24"/>
  <c r="F24" i="24" s="1"/>
  <c r="I35" i="24"/>
  <c r="I55" i="24" s="1"/>
  <c r="F28" i="24" l="1"/>
</calcChain>
</file>

<file path=xl/sharedStrings.xml><?xml version="1.0" encoding="utf-8"?>
<sst xmlns="http://schemas.openxmlformats.org/spreadsheetml/2006/main" count="209" uniqueCount="172">
  <si>
    <t>Eil. Nr.</t>
  </si>
  <si>
    <t>Stebėsenos rodikliai</t>
  </si>
  <si>
    <t>1.</t>
  </si>
  <si>
    <t>-</t>
  </si>
  <si>
    <t>(2030)</t>
  </si>
  <si>
    <t>Iš viso</t>
  </si>
  <si>
    <t>Rodiklio kodas</t>
  </si>
  <si>
    <t>Rodiklio pavadinimas
(matavimo vienetas)</t>
  </si>
  <si>
    <t>Pradinė rodiklio reikšmė 
(metai)</t>
  </si>
  <si>
    <t>Siektinos rodiklio reikšmės</t>
  </si>
  <si>
    <t>Siektina tarpinė rodiklio reikšmė (metai)</t>
  </si>
  <si>
    <t>Siektina galutinė rodiklio reikšmė
(metai)</t>
  </si>
  <si>
    <t>Finansavimo šaltiniai</t>
  </si>
  <si>
    <t>Lėšų poreikis, eurais</t>
  </si>
  <si>
    <t>1. Lietuvos Respublikos valstybės biudžeto asignavimų lėšos:</t>
  </si>
  <si>
    <t>1.1. Valstybės biudžeto lėšos</t>
  </si>
  <si>
    <t>1.1.1.1.1 Valstybės biudžeto lėšos</t>
  </si>
  <si>
    <t>1.2. Europos Sąjungos (toliau – ES) ir kitos tarptautinės finansinės paramos bendrojo finansavimo lėšos</t>
  </si>
  <si>
    <t>1.3. ES ir kitos tarptautinės finansinės paramos lėšos</t>
  </si>
  <si>
    <t>1.3.2.8.1 2021–2027 m. ES struktūrinių fondų lėšos</t>
  </si>
  <si>
    <t>1.4. Tikslinės paskirties valstybės biudžeto lėšos</t>
  </si>
  <si>
    <t>1.4.1.1.1 Biudžetinių įstaigų pajamų įmokos</t>
  </si>
  <si>
    <t>2. Kitos lėšos:</t>
  </si>
  <si>
    <t>2.1. Savivaldybių biudžetų lėšos</t>
  </si>
  <si>
    <t>2.2. Privačios lėšos</t>
  </si>
  <si>
    <t>2.3. Kitos viešosios lėšos</t>
  </si>
  <si>
    <t>IŠ VISO</t>
  </si>
  <si>
    <t>Veiklos, poveiklės, projektai</t>
  </si>
  <si>
    <t>Veiklos, poveiklės, projekto tipas</t>
  </si>
  <si>
    <t>Galimi pareiškėjai arba projektų vykdytojai, kai projektai atrenkami planavimo būdu</t>
  </si>
  <si>
    <t>Galimi partneriai</t>
  </si>
  <si>
    <t>Projektų atrankos būdas</t>
  </si>
  <si>
    <t>Tiesiogiai prisidedama prie HP</t>
  </si>
  <si>
    <t>Projektų finansavimo forma</t>
  </si>
  <si>
    <t>Pažangos lėšos (eurais) ir jų finansavimo šaltiniai</t>
  </si>
  <si>
    <t>Įgyvendinimo pradžia (metai, ketv.)</t>
  </si>
  <si>
    <t>Įgyvendinimo pabaiga (metai, ketv.)</t>
  </si>
  <si>
    <t>Iš jų Lietuvos Respublikos valstybės biudžeto asignavimų lėšos, ne daugiau kaip</t>
  </si>
  <si>
    <t>Iš jų kitos lėšos, ne mažiau kaip</t>
  </si>
  <si>
    <t>Rodiklio kodas, pavadinimas ir matavimo vienetai</t>
  </si>
  <si>
    <t>Siektina rodiklio reikšmė (metai)</t>
  </si>
  <si>
    <t>Valstybės biudžeto lėšos</t>
  </si>
  <si>
    <t>ES ir kitos tarptautinės paramos bendrojo finansavimo lėšos</t>
  </si>
  <si>
    <t>ES ir kitos tarptautinės paramos lėšos</t>
  </si>
  <si>
    <t>I</t>
  </si>
  <si>
    <t>Planavimo</t>
  </si>
  <si>
    <t>Dotacija</t>
  </si>
  <si>
    <t>(2026)</t>
  </si>
  <si>
    <t>Iš viso pažangos priemonės veikloms:</t>
  </si>
  <si>
    <t>Specialieji projektų atrankos kriterijai</t>
  </si>
  <si>
    <t>Pažangos priemonės veikla (-os)</t>
  </si>
  <si>
    <t xml:space="preserve">Atitikties specialiajam projektų atrankos kriterijui 
vertinimo aspektai </t>
  </si>
  <si>
    <t>Prioritetinis projektų atrankos kriterijus</t>
  </si>
  <si>
    <t xml:space="preserve">Atitikties prioritetiniam projektų atrankos kriterijui vertinimo aspektai </t>
  </si>
  <si>
    <t>Veikla (-os) ir (ar) poveiklė (-ės), kurios projektams taikomas reikalavimas</t>
  </si>
  <si>
    <t>Reikalavimai projektams</t>
  </si>
  <si>
    <t>Reikalavimai</t>
  </si>
  <si>
    <t>P.B.2.0039 Teritorijos, kurioms taikomos oro taršos stebėsenos sistemos, oro kokybės zonos, skaičius</t>
  </si>
  <si>
    <t>R.N.2.5051 Miestai, kuriuose įrengta ar modernizuota oro monitoringo infrastruktūra, skaičius</t>
  </si>
  <si>
    <t>Tauragės regiono savivaldybių administracijos</t>
  </si>
  <si>
    <t>Šilalės rajono savivaldybės administracija</t>
  </si>
  <si>
    <t>Jurbarko rajono savivaldybės administracija</t>
  </si>
  <si>
    <t>Pagėgių savivaldybės administracija</t>
  </si>
  <si>
    <t>R.B.2.2071 Naujos arba modernizuotos švietimo infrastruktūros naudotojų skaičius per metus (naudotojai per metus)</t>
  </si>
  <si>
    <t>R.B.2.2070 Naujos arba modernizuotos vaikų priežiūros infrastruktūros naudotojų skaičius per metus (naudotojai per metus)</t>
  </si>
  <si>
    <t>ŠMSM</t>
  </si>
  <si>
    <t>R.S.2.3026 Mokyklų, kuriose buvo įdiegtos universalaus dizaino ir kitos inžinerinės priemonės, aplinką pritaikant asmenims turintiems negalią, dalis nuo visų mokyklų (procentai)</t>
  </si>
  <si>
    <t>R.S.2.3027 Mokinių, kurie naudojasi sukurta visos dienos mokyklos infrastruktūra, skaičius (asmenys per metus)</t>
  </si>
  <si>
    <t>P.B.2.0067 Naujos arba modernizuotos švietimo infrastruktūros mokymo klasių talpumas (asmenys)</t>
  </si>
  <si>
    <t>P.S.2.1025 Mokyklos, kuriose buvo įdiegtos universalaus dizaino ir kitos inžinerinės priemonės pritaikant aplinką asmenims, turintiems negalią (skaičius)</t>
  </si>
  <si>
    <t>R.S.2.3027 Mokinių, kurie naudojasi sukurta visos dienos mokyklos infrastruktūra, skaičius (asmenys per metus</t>
  </si>
  <si>
    <t xml:space="preserve">P.B.2.0067 Naujos arba modernizuotos švietimo infrastruktūros mokymo klasių talpumas (asmenys) </t>
  </si>
  <si>
    <t>R.B.2.2070 Naujos arba modernizuotos vaikų priežiūros infrastruktūros naudotojų skaičius per metus (naudotojai)</t>
  </si>
  <si>
    <t>P.B.2.0066 Naujos arba modernizuotos vaikų priežiūros infrastruktūros mokymo klasių talpumas (asmenys)</t>
  </si>
  <si>
    <t>P.S.2.1024 Sukurtų naujų ikimokyklinio ugdymo vietų skaičius (skaičius)</t>
  </si>
  <si>
    <t>R.S.2.3030 Vaikų, pasinaudojusių pavėžėjimo paslaugomis naujai įsigytomis transporto priemonėmis, skaičius per metus (asmenys per metus)</t>
  </si>
  <si>
    <t>P.S.2.1029 Tikslinės transporto priemonės (skaičius)</t>
  </si>
  <si>
    <t>AM Paž_terit</t>
  </si>
  <si>
    <t>R.S.2.3039  Metinis konsoliduotų viešųjų paslaugų vartotojų skaičius (vartotojai per metus)</t>
  </si>
  <si>
    <t>R.S.2.3040 Sukurtos arba atkurtos teritorijos, naudojamos ekonominei, rekreacinei ar turizmo paskirčiai (Hektarai)</t>
  </si>
  <si>
    <t>P.B.2.0076 Integruoti teritorinio vystymo projektai (projektai)</t>
  </si>
  <si>
    <t>P.S.2.1039 Sukurtos arba atkurtos atviros erdvės (kv. m)</t>
  </si>
  <si>
    <t>FZ</t>
  </si>
  <si>
    <t>R.B.2.2062 Naujo ar modernizuoto viešojo transporto naudotojų skaičius per metus (naudotojai/ metus)</t>
  </si>
  <si>
    <t>R.B.2.2029 Numatomas išmetamas šiltnamio efektą sukeliančių dujų kiekis (tonos CO2 ekvivalentu per metus)</t>
  </si>
  <si>
    <t>R.B.2.2064 Dviračiams skirtos infrastruktūros naudotojų skaičius per metus (naudotojai/ metus)</t>
  </si>
  <si>
    <t>P.B.2.0057 Kolektyviniam viešajam transportui skirtų ekologiškų riedmenų pajėgumai (keleiviai)</t>
  </si>
  <si>
    <t>P.S.2.1036 Įsigytos nulinės emisijos viešojo transporto priemonės (skaičius)</t>
  </si>
  <si>
    <t>P.S.2.1035 Įgyvendintos darnaus judumo priemonės (skaičius)</t>
  </si>
  <si>
    <t>P.B.2.0058 Dviračiams skirta infrastruktūra, kuriai suteikta parama (km)</t>
  </si>
  <si>
    <t>P.B.2.0059 Alternatyviųjų degalų infrastruktūra (degalų papildymo/ įkrovimo punktai)</t>
  </si>
  <si>
    <t>DJ</t>
  </si>
  <si>
    <t xml:space="preserve">6 lentelė. Reikalavimai projektams </t>
  </si>
  <si>
    <t xml:space="preserve">7 lentelė. Kiti reikalavimai dėl pažangos priemonės įgyvendinimo </t>
  </si>
  <si>
    <t>Nėra</t>
  </si>
  <si>
    <t>UAB „Tauragės vandenys“</t>
  </si>
  <si>
    <t xml:space="preserve">4 lentelė. Pažangos priemonės specialieji projektų atrankos kriterijai </t>
  </si>
  <si>
    <t xml:space="preserve">5 lentelė. Pažangos priemonės prioritetiniai projektų atrankos kriterijai </t>
  </si>
  <si>
    <t>MTP</t>
  </si>
  <si>
    <t>R.S.2.3039 Metinis konsoliduotų viešųjų paslaugų vartotojų skaičius (vartotojai per metus)</t>
  </si>
  <si>
    <t>R.B.2.2052 Rekultivuota žemė, naudojama žaliesiems plotams, socialiniams būstams, ekonominei arba kitai paskirčiai (ha)</t>
  </si>
  <si>
    <t>P.B.2.0114 Atviros erdvės, sukurtos arba atkurtos miestų teritorijose (kv. m)</t>
  </si>
  <si>
    <t>VSB</t>
  </si>
  <si>
    <t>R.S.2.3523 Asmenų, po dalyvavimo veiklose pagerinusių sveikatos raštingumo kompetenciją, dalis (proc.)</t>
  </si>
  <si>
    <t>P.S.2.1519 Asmenys, dalyvavę sveikatos raštingumo didinimo veiklose (asm.)</t>
  </si>
  <si>
    <t>P.B.2.0518 (EECO018) Paramą gavusių nacionalinio, regionų ar vietos lygmens viešojo administravimo ar viešąsias paslaugas teikiančių įstaigų skaičius</t>
  </si>
  <si>
    <t>1 lentelė. Pažangos priemonės įgyvendinimo rezultato rodikliai</t>
  </si>
  <si>
    <t>2 lentelė. Pažangos priemonės finansavimo šaltiniai ir preliminarus pažangos lėšų poreikis</t>
  </si>
  <si>
    <t xml:space="preserve">3 lentelė. Pažangos priemonės veiklos, poveiklės ir (arba) projektai </t>
  </si>
  <si>
    <t>AM_Vand</t>
  </si>
  <si>
    <t>R.B.2.2042 Gyventojai, prisijungę bent prie antrinio viešojo nuotekų valymo įrenginių (asmenys)</t>
  </si>
  <si>
    <t>R.B.2.2041 Gyventojai, prisijungę prie patobulintų viešojo vandens tiekimo sistemų (asmenys)</t>
  </si>
  <si>
    <t>P.B.2.0031 Viešojo nuotekų surinkimo tinklo naujų arba atnaujintų vamzdynų ilgis (km)</t>
  </si>
  <si>
    <t>P.B.2.0030 Viešojo vandens tiekimo paskirstymo sistemų naujų arba atnaujintų vamzdynų ilgis (km)</t>
  </si>
  <si>
    <t>P.S.2.1013 Nauji arba atnaujinti geriamojo vandens ruošimo pajėgumai (m3/parą)</t>
  </si>
  <si>
    <t>UAB „Jurbarko vandenys“, UAB „Pagėgių komunalinis ūkis“, UAB „Šilalės vandenys“, UAB „Tauragės vandenys“</t>
  </si>
  <si>
    <t>UAB „Jurbarko vandenys“</t>
  </si>
  <si>
    <t>UAB „Pagėgių komunalinis ūkis“</t>
  </si>
  <si>
    <t>UAB „Šilalės vandenys“</t>
  </si>
  <si>
    <t>Soc_B</t>
  </si>
  <si>
    <t>R.B.2.2067 Naujų arba modernizuotų socialinių būstų naudotojų skaičius per metus</t>
  </si>
  <si>
    <t>P.B.2.0065 Naujų arba modernizuotų socialinių būstų talpumas</t>
  </si>
  <si>
    <t>R.S.2.3031 Asmenų, turinčių intelekto ir (ar) psichikos negalią, gavusių paslaugas naujoje ar modernizuotoje infrastruktūroje skaičius per metus</t>
  </si>
  <si>
    <t>P.S.2.1030 Paslaugų intelekto ir (ar) psichikos negalią turintiems asmenims vietų skaičius naujoje ar modernizuotoje infrastruktūroje</t>
  </si>
  <si>
    <t>R.S.2.3033 Socialiai pažeidžiamų, socialinę riziką (atskirtį) patiriančių asmenų, gavusių paslaugas naujoje ar modernizuotoje infrastruktūroje skaičius per metus</t>
  </si>
  <si>
    <t>P.S.2.1031 Paslaugų socialiai pažeidžiamiems, socialinę riziką (atskirtį) patiriantiems asmenims vietų skaičius naujoje ar modernizuotoje infrastruktūroje</t>
  </si>
  <si>
    <t>R.B.2.2074 Naujos arba modernizuotos socialinės rūpybos infrastruktūros naudotojų skaičius per metus</t>
  </si>
  <si>
    <t>P.B.2.0070 Naujos arba modernizuotos socialinės rūpybos infrastruktūros (ne būsto) talpumas</t>
  </si>
  <si>
    <t>P.B.2.0036 Žalioji infrastruktūra, kuriai suteikta parama kitais nei prisitaikymo prie klimato kaitos tikslais, hektarai</t>
  </si>
  <si>
    <t>R.B.2.2095 Gyventojai, galintys naudotis nauja ar patobulinta žaliąja infrastruktūra</t>
  </si>
  <si>
    <t>Žalinim</t>
  </si>
  <si>
    <t>Oro_mon</t>
  </si>
  <si>
    <t>R.S.2.3526 Asmenų, palankiai vertinančių visuomenės sveikatos priežiūros paslaugų kokybę, dalis (proc.)</t>
  </si>
  <si>
    <t>Priedangos</t>
  </si>
  <si>
    <t>Vandenvietės</t>
  </si>
  <si>
    <t>R.B.2.2096 (RCR 96) Gyventojai, galintys pasinaudoti apsaugos nuo su klimatu nesusijusios gamtinio pavojaus rizikos ir nuo su žmogaus veikla susijusios rizikos priemonėmis (asmenys)</t>
  </si>
  <si>
    <t>P.S.2.1048 Naujos arba  modernizuotos priedangos (skaičius)</t>
  </si>
  <si>
    <t>P.B.2.0029 (RCO 29) Pastatytų arba renovuotų daugiafunkcių priedangų talpumas (asmenys)</t>
  </si>
  <si>
    <t>P.S.2.1049 Modernizuoti savivaldybių ekstremaliųjų situacijų operacijų centrai (skaičius)</t>
  </si>
  <si>
    <t>2027 II</t>
  </si>
  <si>
    <t>2030 II</t>
  </si>
  <si>
    <t>XIII SKIRSNIS</t>
  </si>
  <si>
    <t>LT027-03-02-07 GERIAMOJO VANDENS TIEKIMO INFRASTRUKTŪROS SAUGUMO DIDINIMO PAŽANGOS PRIEMONĖ</t>
  </si>
  <si>
    <t>Atliekos</t>
  </si>
  <si>
    <t xml:space="preserve">P.B.2.0107 Investicijos į rūšiuojamojo atliekų surinkimo įrenginius (eurai) </t>
  </si>
  <si>
    <t xml:space="preserve">P.S.2.1015 Įgyvendintos viešinimo kampanijos atliekų prevencijos ir tvarkymo temomis (skaičius) </t>
  </si>
  <si>
    <t xml:space="preserve">R.B.2.2103 Surinktos atskirai išrūšiuotos atliekos (tonos per metus) </t>
  </si>
  <si>
    <t>Ilgalaikė</t>
  </si>
  <si>
    <t>R.B.2.2073 R-11-002-02-11-01-28 (RCR73) Naujos arba modernizuotos sveikatos priežiūros infrastruktūros naudotojų skaičius per metus (naudotojai per metus)</t>
  </si>
  <si>
    <t>P.B.2.0069 P-11-002-02-11-01-31 (RCO69) Naujos arba modernizuotos sveikatos priežiūros infrastruktūros talpumas (asmenys per metus)</t>
  </si>
  <si>
    <t>P.S.2.1045 Įdiegtos vandenviečių, viešųjų geriamojo vandens tiekėjų, nuotekų tvarkytojų valdymo centrų apsaugos priemonės (skaičius)</t>
  </si>
  <si>
    <t>1. Geriamojo vandens tiekimo infrastruktūros saugumo didinimas Tauragės regione</t>
  </si>
  <si>
    <t>1.1. Geriamojo vandens tiekimo infrastruktūros saugumo didinimas Tauragės rajone</t>
  </si>
  <si>
    <t>1.2. Geriamojo vandens tiekimo infrastruktūros saugumo didinimas Jurbarko rajone</t>
  </si>
  <si>
    <t>1.3. Geriamojo vandens tiekimo infrastruktūros saugumo didinimas Šilalės rajone</t>
  </si>
  <si>
    <t>1.4. Geriamojo vandens tiekimo infrastruktūros saugumo didinimas Pagėgių savivaldybėje</t>
  </si>
  <si>
    <t>R.S.2.3055</t>
  </si>
  <si>
    <t>Geriamojo vandens tiekimo infrastruktūros saugumo didinimas Tauragės regione</t>
  </si>
  <si>
    <t>Įgyvendinamiems projektams pagal priemonės veiklą keliama išankstinė sąlyga: projekto veiklų atitiktis patvirtintiems Nacionaliniam saugumui užtikrinti svarbių įmonių saugumo planams, parengtiems vadovaujantis Lietuvos Respublikos nacionaliniam saugumui užtikrinti svarbių objektų apsaugos įstatymo 15 straipsnio 2 dalimi</t>
  </si>
  <si>
    <t>R.B.2.2052 Rekultivuota žemė, naudojama žaliesiems plotams, socialiniams būstams, ekonominei arba kitai paskirčiai (hektarai)</t>
  </si>
  <si>
    <t>P.B.2.0038 Rekultivuotos žemės, kuriai suteikta parama, plotas (hektarai)</t>
  </si>
  <si>
    <t>R.S.2.3025 Dviračiams skirtos infrastruktūros metinis naudotojų skaičius (naudotojai per metus)</t>
  </si>
  <si>
    <t>P.B.2.0058 Dviračiams skirta infrastruktūra, kuriai suteikta parama (kilometrai)</t>
  </si>
  <si>
    <t>P.S.2.1034 Naujų ar rekonstruotų pastatų, kurių pirminės energijos paklausa yra bent 20 % mažesnė, nei reikalauja energijos beveik nevartojantis pastatas, plotas (kvadratiniai metrai)</t>
  </si>
  <si>
    <t>R.N.2.5720 Sukurtos arba atkurtos teritorijos, naudojamos ekonominei, rekreacinei ar turizmo paskirčiai (hektarai)</t>
  </si>
  <si>
    <t>P.B.2.0032 Nauji arba atnaujinti nuotekų valymo pajėgumai (gyventojų ekvivalentas)</t>
  </si>
  <si>
    <t>P.B.2.0965 Naujo arba modernizuoto įperkamo, tvaraus socialinio būsto talpumas (asmenys)</t>
  </si>
  <si>
    <t>R.B.2.2967 Naujų arba modernizuotų įperkamų, tvarių socialinių būstų naudotojų skaičius per metus (naudotojai per metus)</t>
  </si>
  <si>
    <t>Viešieji vandens tiekėjai ir nuotekų tvarkytojai, kurie investuoja į saugaus vandens tiekimo užtikrinimo priemones, siekdami padidinti įmonių veiklos atsparumą, skaičius</t>
  </si>
  <si>
    <t>R.S.2.3055 Viešieji vandens tiekėjai ir nuotekų tvarkytojai, kurie investuoja į saugaus vandens tiekimo užtikrinimo priemones, siekdami padidinti įmonių veiklos atsparumą, skaičius</t>
  </si>
  <si>
    <t>Taip DV, LGV</t>
  </si>
  <si>
    <t>Taip / Darnaus vystymosi (DV), Lygios galimybės visiems (LGV)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</si>
</sst>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8" fillId="0" borderId="0"/>
    <xf numFmtId="0" fontId="11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0" fillId="0" borderId="0" xfId="0" applyNumberFormat="1"/>
    <xf numFmtId="3" fontId="6" fillId="0" borderId="4" xfId="0" applyNumberFormat="1" applyFont="1" applyBorder="1" applyAlignment="1">
      <alignment horizontal="center" wrapText="1"/>
    </xf>
    <xf numFmtId="49" fontId="6" fillId="0" borderId="6" xfId="0" applyNumberFormat="1" applyFont="1" applyBorder="1" applyAlignment="1">
      <alignment horizontal="center" vertical="top" wrapText="1"/>
    </xf>
    <xf numFmtId="0" fontId="9" fillId="0" borderId="0" xfId="0" applyFont="1"/>
    <xf numFmtId="43" fontId="6" fillId="0" borderId="1" xfId="0" applyNumberFormat="1" applyFont="1" applyBorder="1"/>
    <xf numFmtId="0" fontId="6" fillId="0" borderId="3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3" fontId="5" fillId="0" borderId="4" xfId="0" applyNumberFormat="1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13" fillId="0" borderId="0" xfId="4" applyFont="1" applyFill="1" applyAlignment="1">
      <alignment horizontal="right" vertical="top"/>
    </xf>
    <xf numFmtId="43" fontId="0" fillId="0" borderId="0" xfId="1" applyFont="1"/>
    <xf numFmtId="0" fontId="6" fillId="0" borderId="3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12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9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3" fontId="5" fillId="0" borderId="4" xfId="0" applyNumberFormat="1" applyFont="1" applyBorder="1" applyAlignment="1">
      <alignment horizontal="center" vertical="center" wrapText="1"/>
    </xf>
  </cellXfs>
  <cellStyles count="5">
    <cellStyle name="Hipersaitas" xfId="4" builtinId="8"/>
    <cellStyle name="Įprastas" xfId="0" builtinId="0"/>
    <cellStyle name="Įprastas 2" xfId="3" xr:uid="{491590BE-298F-489C-9F88-6ED2C7F57570}"/>
    <cellStyle name="Kablelis" xfId="1" builtinId="3"/>
    <cellStyle name="Normal 2" xfId="2" xr:uid="{3DE1657F-0289-41B1-A845-B409DB5F1390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E6011E5-469D-4BB5-BA2A-E644526AE22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14C9-5C1A-4EFC-8BAC-1798FD4CE7D2}">
  <sheetPr>
    <pageSetUpPr fitToPage="1"/>
  </sheetPr>
  <dimension ref="A1:Q78"/>
  <sheetViews>
    <sheetView tabSelected="1" zoomScale="70" zoomScaleNormal="70" workbookViewId="0">
      <selection activeCell="J43" sqref="J43:J46"/>
    </sheetView>
  </sheetViews>
  <sheetFormatPr defaultColWidth="8.7265625" defaultRowHeight="14.5" x14ac:dyDescent="0.35"/>
  <cols>
    <col min="2" max="2" width="22.7265625" customWidth="1"/>
    <col min="3" max="3" width="12.7265625" customWidth="1"/>
    <col min="4" max="4" width="19.54296875" customWidth="1"/>
    <col min="5" max="5" width="11.453125" customWidth="1"/>
    <col min="6" max="6" width="20.26953125" customWidth="1"/>
    <col min="7" max="7" width="21.54296875" customWidth="1"/>
    <col min="8" max="8" width="18.26953125" customWidth="1"/>
    <col min="9" max="9" width="15.54296875" customWidth="1"/>
    <col min="10" max="10" width="10.54296875" customWidth="1"/>
    <col min="11" max="11" width="14.54296875" customWidth="1"/>
    <col min="12" max="12" width="17.26953125" customWidth="1"/>
    <col min="13" max="13" width="16.26953125" customWidth="1"/>
    <col min="14" max="14" width="44.54296875" customWidth="1"/>
    <col min="15" max="15" width="12.453125" customWidth="1"/>
    <col min="16" max="17" width="14.453125" customWidth="1"/>
  </cols>
  <sheetData>
    <row r="1" spans="2:17" ht="15.5" x14ac:dyDescent="0.3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15.5" x14ac:dyDescent="0.35">
      <c r="B2" s="37" t="s">
        <v>141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15.65" customHeight="1" x14ac:dyDescent="0.35">
      <c r="B3" s="37" t="s">
        <v>142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17" ht="15.5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15.5" x14ac:dyDescent="0.35">
      <c r="B5" s="74" t="s">
        <v>106</v>
      </c>
      <c r="C5" s="74"/>
      <c r="D5" s="74"/>
      <c r="E5" s="74"/>
      <c r="F5" s="74"/>
      <c r="G5" s="74"/>
      <c r="H5" s="74"/>
      <c r="I5" s="5"/>
      <c r="J5" s="5"/>
      <c r="K5" s="5"/>
      <c r="L5" s="5"/>
      <c r="M5" s="5"/>
      <c r="N5" s="5"/>
      <c r="O5" s="5"/>
      <c r="P5" s="5"/>
      <c r="Q5" s="5"/>
    </row>
    <row r="6" spans="2:17" ht="21.65" customHeight="1" x14ac:dyDescent="0.35">
      <c r="B6" s="46" t="s">
        <v>0</v>
      </c>
      <c r="C6" s="46" t="s">
        <v>6</v>
      </c>
      <c r="D6" s="46"/>
      <c r="E6" s="38" t="s">
        <v>7</v>
      </c>
      <c r="F6" s="38"/>
      <c r="G6" s="38"/>
      <c r="H6" s="38" t="s">
        <v>8</v>
      </c>
      <c r="I6" s="38"/>
      <c r="J6" s="38"/>
      <c r="K6" s="46" t="s">
        <v>9</v>
      </c>
      <c r="L6" s="46"/>
      <c r="M6" s="46"/>
      <c r="N6" s="46"/>
    </row>
    <row r="7" spans="2:17" ht="34.4" customHeight="1" x14ac:dyDescent="0.35">
      <c r="B7" s="46"/>
      <c r="C7" s="46"/>
      <c r="D7" s="46"/>
      <c r="E7" s="38"/>
      <c r="F7" s="38"/>
      <c r="G7" s="38"/>
      <c r="H7" s="38"/>
      <c r="I7" s="38"/>
      <c r="J7" s="38"/>
      <c r="K7" s="38" t="s">
        <v>10</v>
      </c>
      <c r="L7" s="38"/>
      <c r="M7" s="38"/>
      <c r="N7" s="2" t="s">
        <v>11</v>
      </c>
      <c r="O7" s="1"/>
      <c r="P7" s="1"/>
      <c r="Q7" s="1"/>
    </row>
    <row r="8" spans="2:17" ht="15.5" x14ac:dyDescent="0.35">
      <c r="B8" s="3">
        <v>1</v>
      </c>
      <c r="C8" s="39">
        <v>2</v>
      </c>
      <c r="D8" s="39"/>
      <c r="E8" s="39">
        <v>3</v>
      </c>
      <c r="F8" s="39"/>
      <c r="G8" s="39"/>
      <c r="H8" s="39">
        <v>4</v>
      </c>
      <c r="I8" s="39"/>
      <c r="J8" s="39"/>
      <c r="K8" s="39">
        <v>5</v>
      </c>
      <c r="L8" s="39"/>
      <c r="M8" s="39"/>
      <c r="N8" s="3">
        <v>6</v>
      </c>
    </row>
    <row r="9" spans="2:17" ht="15.5" x14ac:dyDescent="0.35">
      <c r="B9" s="83" t="s">
        <v>2</v>
      </c>
      <c r="C9" s="85" t="s">
        <v>156</v>
      </c>
      <c r="D9" s="86"/>
      <c r="E9" s="89" t="s">
        <v>168</v>
      </c>
      <c r="F9" s="90"/>
      <c r="G9" s="91"/>
      <c r="H9" s="95">
        <v>0</v>
      </c>
      <c r="I9" s="49"/>
      <c r="J9" s="49"/>
      <c r="K9" s="95" t="s">
        <v>3</v>
      </c>
      <c r="L9" s="49"/>
      <c r="M9" s="49"/>
      <c r="N9" s="22">
        <f>O35</f>
        <v>4</v>
      </c>
    </row>
    <row r="10" spans="2:17" ht="50.65" customHeight="1" x14ac:dyDescent="0.35">
      <c r="B10" s="84"/>
      <c r="C10" s="87"/>
      <c r="D10" s="88"/>
      <c r="E10" s="92"/>
      <c r="F10" s="93"/>
      <c r="G10" s="94"/>
      <c r="H10" s="78" t="s">
        <v>47</v>
      </c>
      <c r="I10" s="79"/>
      <c r="J10" s="80"/>
      <c r="K10" s="78" t="s">
        <v>3</v>
      </c>
      <c r="L10" s="79"/>
      <c r="M10" s="80"/>
      <c r="N10" s="21" t="str">
        <f>O36</f>
        <v>(2030)</v>
      </c>
    </row>
    <row r="13" spans="2:17" ht="15.5" x14ac:dyDescent="0.35">
      <c r="B13" s="74" t="s">
        <v>107</v>
      </c>
      <c r="C13" s="74"/>
      <c r="D13" s="74"/>
      <c r="E13" s="74"/>
      <c r="F13" s="74"/>
      <c r="G13" s="74"/>
    </row>
    <row r="14" spans="2:17" ht="15.5" x14ac:dyDescent="0.35">
      <c r="B14" s="81" t="s">
        <v>12</v>
      </c>
      <c r="C14" s="81"/>
      <c r="D14" s="81"/>
      <c r="E14" s="81"/>
      <c r="F14" s="81" t="s">
        <v>13</v>
      </c>
      <c r="G14" s="81"/>
      <c r="H14" s="81"/>
    </row>
    <row r="15" spans="2:17" ht="15.5" x14ac:dyDescent="0.35">
      <c r="B15" s="82">
        <v>1</v>
      </c>
      <c r="C15" s="82"/>
      <c r="D15" s="82"/>
      <c r="E15" s="82"/>
      <c r="F15" s="82">
        <v>2</v>
      </c>
      <c r="G15" s="82"/>
      <c r="H15" s="82"/>
    </row>
    <row r="16" spans="2:17" ht="15.5" x14ac:dyDescent="0.35">
      <c r="B16" s="72" t="s">
        <v>14</v>
      </c>
      <c r="C16" s="72"/>
      <c r="D16" s="72"/>
      <c r="E16" s="72"/>
      <c r="F16" s="73">
        <f>F17+F19+F20+F22</f>
        <v>3765667</v>
      </c>
      <c r="G16" s="73"/>
      <c r="H16" s="73"/>
    </row>
    <row r="17" spans="2:17" ht="15.5" x14ac:dyDescent="0.35">
      <c r="B17" s="72" t="s">
        <v>15</v>
      </c>
      <c r="C17" s="72"/>
      <c r="D17" s="72"/>
      <c r="E17" s="72"/>
      <c r="F17" s="71">
        <f>F18</f>
        <v>0</v>
      </c>
      <c r="G17" s="71"/>
      <c r="H17" s="71"/>
    </row>
    <row r="18" spans="2:17" ht="15.5" x14ac:dyDescent="0.35">
      <c r="B18" s="70" t="s">
        <v>16</v>
      </c>
      <c r="C18" s="70"/>
      <c r="D18" s="70"/>
      <c r="E18" s="70"/>
      <c r="F18" s="71">
        <f>J55</f>
        <v>0</v>
      </c>
      <c r="G18" s="71"/>
      <c r="H18" s="71"/>
    </row>
    <row r="19" spans="2:17" ht="31.4" customHeight="1" x14ac:dyDescent="0.35">
      <c r="B19" s="72" t="s">
        <v>17</v>
      </c>
      <c r="C19" s="72"/>
      <c r="D19" s="72"/>
      <c r="E19" s="72"/>
      <c r="F19" s="71">
        <v>0</v>
      </c>
      <c r="G19" s="71"/>
      <c r="H19" s="71"/>
    </row>
    <row r="20" spans="2:17" ht="15.5" x14ac:dyDescent="0.35">
      <c r="B20" s="72" t="s">
        <v>18</v>
      </c>
      <c r="C20" s="72"/>
      <c r="D20" s="72"/>
      <c r="E20" s="72"/>
      <c r="F20" s="73">
        <f>F21</f>
        <v>3765667</v>
      </c>
      <c r="G20" s="73"/>
      <c r="H20" s="73"/>
    </row>
    <row r="21" spans="2:17" ht="15.5" x14ac:dyDescent="0.35">
      <c r="B21" s="70" t="s">
        <v>19</v>
      </c>
      <c r="C21" s="70"/>
      <c r="D21" s="70"/>
      <c r="E21" s="70"/>
      <c r="F21" s="71">
        <f>L55</f>
        <v>3765667</v>
      </c>
      <c r="G21" s="71"/>
      <c r="H21" s="71"/>
    </row>
    <row r="22" spans="2:17" ht="15.5" x14ac:dyDescent="0.35">
      <c r="B22" s="72" t="s">
        <v>20</v>
      </c>
      <c r="C22" s="72"/>
      <c r="D22" s="72"/>
      <c r="E22" s="72"/>
      <c r="F22" s="71">
        <f>F23</f>
        <v>0</v>
      </c>
      <c r="G22" s="71"/>
      <c r="H22" s="71"/>
    </row>
    <row r="23" spans="2:17" ht="15.5" x14ac:dyDescent="0.35">
      <c r="B23" s="70" t="s">
        <v>21</v>
      </c>
      <c r="C23" s="70"/>
      <c r="D23" s="70"/>
      <c r="E23" s="70"/>
      <c r="F23" s="71">
        <v>0</v>
      </c>
      <c r="G23" s="71"/>
      <c r="H23" s="71"/>
    </row>
    <row r="24" spans="2:17" ht="15.5" x14ac:dyDescent="0.35">
      <c r="B24" s="72" t="s">
        <v>22</v>
      </c>
      <c r="C24" s="72"/>
      <c r="D24" s="72"/>
      <c r="E24" s="72"/>
      <c r="F24" s="73">
        <f>SUM(F25:H27)</f>
        <v>198193.01</v>
      </c>
      <c r="G24" s="73"/>
      <c r="H24" s="73"/>
    </row>
    <row r="25" spans="2:17" ht="15.5" x14ac:dyDescent="0.35">
      <c r="B25" s="70" t="s">
        <v>23</v>
      </c>
      <c r="C25" s="70"/>
      <c r="D25" s="70"/>
      <c r="E25" s="70"/>
      <c r="F25" s="71">
        <f>M35-M39</f>
        <v>145561.43</v>
      </c>
      <c r="G25" s="71"/>
      <c r="H25" s="71"/>
    </row>
    <row r="26" spans="2:17" ht="15.5" x14ac:dyDescent="0.35">
      <c r="B26" s="70" t="s">
        <v>24</v>
      </c>
      <c r="C26" s="70"/>
      <c r="D26" s="70"/>
      <c r="E26" s="70"/>
      <c r="F26" s="71">
        <f>M39</f>
        <v>52631.58</v>
      </c>
      <c r="G26" s="71"/>
      <c r="H26" s="71"/>
      <c r="I26" s="25"/>
      <c r="J26" s="25"/>
      <c r="K26" s="25"/>
      <c r="L26" s="25"/>
      <c r="M26" s="25"/>
    </row>
    <row r="27" spans="2:17" ht="15.5" x14ac:dyDescent="0.35">
      <c r="B27" s="70" t="s">
        <v>25</v>
      </c>
      <c r="C27" s="70"/>
      <c r="D27" s="70"/>
      <c r="E27" s="70"/>
      <c r="F27" s="71">
        <v>0</v>
      </c>
      <c r="G27" s="71"/>
      <c r="H27" s="71"/>
    </row>
    <row r="28" spans="2:17" ht="15.5" x14ac:dyDescent="0.35">
      <c r="B28" s="72" t="s">
        <v>26</v>
      </c>
      <c r="C28" s="72"/>
      <c r="D28" s="72"/>
      <c r="E28" s="72"/>
      <c r="F28" s="73">
        <f>F16+F24</f>
        <v>3963860.01</v>
      </c>
      <c r="G28" s="73"/>
      <c r="H28" s="73"/>
    </row>
    <row r="30" spans="2:17" ht="15.5" x14ac:dyDescent="0.35">
      <c r="B30" s="74" t="s">
        <v>108</v>
      </c>
      <c r="C30" s="74"/>
      <c r="D30" s="74"/>
      <c r="E30" s="74"/>
      <c r="F30" s="74"/>
      <c r="G30" s="74"/>
      <c r="H30" s="74"/>
    </row>
    <row r="31" spans="2:17" ht="16.399999999999999" customHeight="1" x14ac:dyDescent="0.35">
      <c r="B31" s="75" t="s">
        <v>27</v>
      </c>
      <c r="C31" s="38" t="s">
        <v>28</v>
      </c>
      <c r="D31" s="38" t="s">
        <v>29</v>
      </c>
      <c r="E31" s="38" t="s">
        <v>30</v>
      </c>
      <c r="F31" s="38" t="s">
        <v>31</v>
      </c>
      <c r="G31" s="38" t="s">
        <v>32</v>
      </c>
      <c r="H31" s="38" t="s">
        <v>33</v>
      </c>
      <c r="I31" s="38" t="s">
        <v>34</v>
      </c>
      <c r="J31" s="38"/>
      <c r="K31" s="38"/>
      <c r="L31" s="38"/>
      <c r="M31" s="38"/>
      <c r="N31" s="38" t="s">
        <v>1</v>
      </c>
      <c r="O31" s="38"/>
      <c r="P31" s="38" t="s">
        <v>35</v>
      </c>
      <c r="Q31" s="38" t="s">
        <v>36</v>
      </c>
    </row>
    <row r="32" spans="2:17" ht="47.15" customHeight="1" x14ac:dyDescent="0.35">
      <c r="B32" s="76"/>
      <c r="C32" s="38"/>
      <c r="D32" s="38"/>
      <c r="E32" s="38"/>
      <c r="F32" s="38"/>
      <c r="G32" s="38"/>
      <c r="H32" s="38"/>
      <c r="I32" s="38" t="s">
        <v>5</v>
      </c>
      <c r="J32" s="38" t="s">
        <v>37</v>
      </c>
      <c r="K32" s="38"/>
      <c r="L32" s="38"/>
      <c r="M32" s="38" t="s">
        <v>38</v>
      </c>
      <c r="N32" s="38" t="s">
        <v>39</v>
      </c>
      <c r="O32" s="38" t="s">
        <v>40</v>
      </c>
      <c r="P32" s="38"/>
      <c r="Q32" s="38"/>
    </row>
    <row r="33" spans="2:17" ht="96" customHeight="1" x14ac:dyDescent="0.35">
      <c r="B33" s="77"/>
      <c r="C33" s="38"/>
      <c r="D33" s="38"/>
      <c r="E33" s="38"/>
      <c r="F33" s="38"/>
      <c r="G33" s="38"/>
      <c r="H33" s="38"/>
      <c r="I33" s="38"/>
      <c r="J33" s="2" t="s">
        <v>41</v>
      </c>
      <c r="K33" s="2" t="s">
        <v>42</v>
      </c>
      <c r="L33" s="2" t="s">
        <v>43</v>
      </c>
      <c r="M33" s="38"/>
      <c r="N33" s="38"/>
      <c r="O33" s="38"/>
      <c r="P33" s="38"/>
      <c r="Q33" s="38"/>
    </row>
    <row r="34" spans="2:17" ht="15.5" x14ac:dyDescent="0.35">
      <c r="B34" s="3">
        <v>1</v>
      </c>
      <c r="C34" s="3">
        <v>2</v>
      </c>
      <c r="D34" s="3">
        <v>3</v>
      </c>
      <c r="E34" s="3">
        <v>4</v>
      </c>
      <c r="F34" s="3">
        <v>5</v>
      </c>
      <c r="G34" s="3">
        <v>6</v>
      </c>
      <c r="H34" s="3">
        <v>7</v>
      </c>
      <c r="I34" s="3">
        <v>8</v>
      </c>
      <c r="J34" s="3">
        <v>9</v>
      </c>
      <c r="K34" s="3">
        <v>10</v>
      </c>
      <c r="L34" s="3">
        <v>11</v>
      </c>
      <c r="M34" s="3">
        <v>12</v>
      </c>
      <c r="N34" s="3">
        <v>13</v>
      </c>
      <c r="O34" s="3">
        <v>14</v>
      </c>
      <c r="P34" s="3">
        <v>15</v>
      </c>
      <c r="Q34" s="3">
        <v>16</v>
      </c>
    </row>
    <row r="35" spans="2:17" s="11" customFormat="1" ht="25.5" customHeight="1" x14ac:dyDescent="0.35">
      <c r="B35" s="61" t="s">
        <v>151</v>
      </c>
      <c r="C35" s="66" t="s">
        <v>44</v>
      </c>
      <c r="D35" s="67" t="s">
        <v>115</v>
      </c>
      <c r="E35" s="61" t="s">
        <v>59</v>
      </c>
      <c r="F35" s="61" t="s">
        <v>45</v>
      </c>
      <c r="G35" s="69" t="s">
        <v>171</v>
      </c>
      <c r="H35" s="53" t="s">
        <v>46</v>
      </c>
      <c r="I35" s="53">
        <f>SUM(I39:I54)</f>
        <v>3963860.0100000007</v>
      </c>
      <c r="J35" s="53">
        <f t="shared" ref="J35:M35" si="0">SUM(J39:J54)</f>
        <v>0</v>
      </c>
      <c r="K35" s="53">
        <f t="shared" si="0"/>
        <v>0</v>
      </c>
      <c r="L35" s="53">
        <f t="shared" si="0"/>
        <v>3765667</v>
      </c>
      <c r="M35" s="53">
        <f t="shared" si="0"/>
        <v>198193.01</v>
      </c>
      <c r="N35" s="61" t="s">
        <v>169</v>
      </c>
      <c r="O35" s="9">
        <f>O39+O43+O47+O51</f>
        <v>4</v>
      </c>
      <c r="P35" s="63" t="s">
        <v>139</v>
      </c>
      <c r="Q35" s="63" t="s">
        <v>140</v>
      </c>
    </row>
    <row r="36" spans="2:17" s="11" customFormat="1" ht="52.15" customHeight="1" x14ac:dyDescent="0.35">
      <c r="B36" s="65"/>
      <c r="C36" s="54"/>
      <c r="D36" s="68"/>
      <c r="E36" s="65"/>
      <c r="F36" s="65"/>
      <c r="G36" s="69"/>
      <c r="H36" s="54"/>
      <c r="I36" s="60"/>
      <c r="J36" s="60"/>
      <c r="K36" s="60"/>
      <c r="L36" s="60"/>
      <c r="M36" s="60"/>
      <c r="N36" s="62"/>
      <c r="O36" s="10" t="s">
        <v>4</v>
      </c>
      <c r="P36" s="64"/>
      <c r="Q36" s="64"/>
    </row>
    <row r="37" spans="2:17" s="11" customFormat="1" ht="25.5" customHeight="1" x14ac:dyDescent="0.35">
      <c r="B37" s="65"/>
      <c r="C37" s="54"/>
      <c r="D37" s="68"/>
      <c r="E37" s="65"/>
      <c r="F37" s="65"/>
      <c r="G37" s="69"/>
      <c r="H37" s="54"/>
      <c r="I37" s="60"/>
      <c r="J37" s="60"/>
      <c r="K37" s="60"/>
      <c r="L37" s="60"/>
      <c r="M37" s="60"/>
      <c r="N37" s="61" t="s">
        <v>150</v>
      </c>
      <c r="O37" s="9">
        <v>135</v>
      </c>
      <c r="P37" s="64"/>
      <c r="Q37" s="64"/>
    </row>
    <row r="38" spans="2:17" s="11" customFormat="1" ht="35.65" customHeight="1" x14ac:dyDescent="0.35">
      <c r="B38" s="65"/>
      <c r="C38" s="54"/>
      <c r="D38" s="68"/>
      <c r="E38" s="65"/>
      <c r="F38" s="65"/>
      <c r="G38" s="69"/>
      <c r="H38" s="54"/>
      <c r="I38" s="60"/>
      <c r="J38" s="60"/>
      <c r="K38" s="60"/>
      <c r="L38" s="60"/>
      <c r="M38" s="60"/>
      <c r="N38" s="62"/>
      <c r="O38" s="10" t="s">
        <v>4</v>
      </c>
      <c r="P38" s="64"/>
      <c r="Q38" s="64"/>
    </row>
    <row r="39" spans="2:17" s="23" customFormat="1" ht="25.5" customHeight="1" x14ac:dyDescent="0.35">
      <c r="B39" s="47" t="s">
        <v>152</v>
      </c>
      <c r="C39" s="58"/>
      <c r="D39" s="47" t="s">
        <v>95</v>
      </c>
      <c r="E39" s="47" t="s">
        <v>94</v>
      </c>
      <c r="F39" s="47"/>
      <c r="G39" s="40" t="s">
        <v>170</v>
      </c>
      <c r="H39" s="53"/>
      <c r="I39" s="55">
        <f>SUM(J39:M42)</f>
        <v>1052631.58</v>
      </c>
      <c r="J39" s="55">
        <v>0</v>
      </c>
      <c r="K39" s="55">
        <v>0</v>
      </c>
      <c r="L39" s="55">
        <v>1000000</v>
      </c>
      <c r="M39" s="55">
        <v>52631.58</v>
      </c>
      <c r="N39" s="47" t="s">
        <v>169</v>
      </c>
      <c r="O39" s="20">
        <v>1</v>
      </c>
      <c r="P39" s="49" t="s">
        <v>139</v>
      </c>
      <c r="Q39" s="49" t="s">
        <v>140</v>
      </c>
    </row>
    <row r="40" spans="2:17" s="23" customFormat="1" ht="43.15" customHeight="1" x14ac:dyDescent="0.35">
      <c r="B40" s="57"/>
      <c r="C40" s="59"/>
      <c r="D40" s="57"/>
      <c r="E40" s="57"/>
      <c r="F40" s="57"/>
      <c r="G40" s="40"/>
      <c r="H40" s="54"/>
      <c r="I40" s="56"/>
      <c r="J40" s="56"/>
      <c r="K40" s="56"/>
      <c r="L40" s="56"/>
      <c r="M40" s="56"/>
      <c r="N40" s="48"/>
      <c r="O40" s="21" t="s">
        <v>4</v>
      </c>
      <c r="P40" s="50"/>
      <c r="Q40" s="50"/>
    </row>
    <row r="41" spans="2:17" s="23" customFormat="1" ht="25.5" customHeight="1" x14ac:dyDescent="0.35">
      <c r="B41" s="57"/>
      <c r="C41" s="59"/>
      <c r="D41" s="57"/>
      <c r="E41" s="57"/>
      <c r="F41" s="57"/>
      <c r="G41" s="40"/>
      <c r="H41" s="54"/>
      <c r="I41" s="56"/>
      <c r="J41" s="56"/>
      <c r="K41" s="56"/>
      <c r="L41" s="56"/>
      <c r="M41" s="56"/>
      <c r="N41" s="47" t="s">
        <v>150</v>
      </c>
      <c r="O41" s="20">
        <v>53</v>
      </c>
      <c r="P41" s="50"/>
      <c r="Q41" s="50"/>
    </row>
    <row r="42" spans="2:17" s="23" customFormat="1" ht="24.4" customHeight="1" x14ac:dyDescent="0.35">
      <c r="B42" s="57"/>
      <c r="C42" s="59"/>
      <c r="D42" s="57"/>
      <c r="E42" s="57"/>
      <c r="F42" s="57"/>
      <c r="G42" s="40"/>
      <c r="H42" s="54"/>
      <c r="I42" s="56"/>
      <c r="J42" s="56"/>
      <c r="K42" s="56"/>
      <c r="L42" s="56"/>
      <c r="M42" s="56"/>
      <c r="N42" s="48"/>
      <c r="O42" s="21" t="s">
        <v>4</v>
      </c>
      <c r="P42" s="50"/>
      <c r="Q42" s="50"/>
    </row>
    <row r="43" spans="2:17" s="23" customFormat="1" ht="25.5" customHeight="1" x14ac:dyDescent="0.35">
      <c r="B43" s="47" t="s">
        <v>153</v>
      </c>
      <c r="C43" s="58"/>
      <c r="D43" s="47" t="s">
        <v>116</v>
      </c>
      <c r="E43" s="47" t="s">
        <v>61</v>
      </c>
      <c r="F43" s="47"/>
      <c r="G43" s="40" t="s">
        <v>170</v>
      </c>
      <c r="H43" s="53"/>
      <c r="I43" s="55">
        <v>1657894.74</v>
      </c>
      <c r="J43" s="55">
        <v>0</v>
      </c>
      <c r="K43" s="55">
        <v>0</v>
      </c>
      <c r="L43" s="55">
        <v>1575000</v>
      </c>
      <c r="M43" s="55">
        <v>82894.740000000005</v>
      </c>
      <c r="N43" s="47" t="s">
        <v>169</v>
      </c>
      <c r="O43" s="20">
        <v>1</v>
      </c>
      <c r="P43" s="49" t="s">
        <v>139</v>
      </c>
      <c r="Q43" s="49" t="s">
        <v>140</v>
      </c>
    </row>
    <row r="44" spans="2:17" s="23" customFormat="1" ht="40.15" customHeight="1" x14ac:dyDescent="0.35">
      <c r="B44" s="57"/>
      <c r="C44" s="59"/>
      <c r="D44" s="57"/>
      <c r="E44" s="57"/>
      <c r="F44" s="57"/>
      <c r="G44" s="40"/>
      <c r="H44" s="54"/>
      <c r="I44" s="56"/>
      <c r="J44" s="56"/>
      <c r="K44" s="56"/>
      <c r="L44" s="56"/>
      <c r="M44" s="56"/>
      <c r="N44" s="48"/>
      <c r="O44" s="21" t="s">
        <v>4</v>
      </c>
      <c r="P44" s="50"/>
      <c r="Q44" s="50"/>
    </row>
    <row r="45" spans="2:17" s="23" customFormat="1" ht="25.5" customHeight="1" x14ac:dyDescent="0.35">
      <c r="B45" s="57"/>
      <c r="C45" s="59"/>
      <c r="D45" s="57"/>
      <c r="E45" s="57"/>
      <c r="F45" s="57"/>
      <c r="G45" s="40"/>
      <c r="H45" s="54"/>
      <c r="I45" s="56"/>
      <c r="J45" s="56"/>
      <c r="K45" s="56"/>
      <c r="L45" s="56"/>
      <c r="M45" s="56"/>
      <c r="N45" s="47" t="s">
        <v>150</v>
      </c>
      <c r="O45" s="20">
        <v>43</v>
      </c>
      <c r="P45" s="50"/>
      <c r="Q45" s="50"/>
    </row>
    <row r="46" spans="2:17" s="23" customFormat="1" ht="25.5" customHeight="1" x14ac:dyDescent="0.35">
      <c r="B46" s="57"/>
      <c r="C46" s="59"/>
      <c r="D46" s="57"/>
      <c r="E46" s="57"/>
      <c r="F46" s="57"/>
      <c r="G46" s="40"/>
      <c r="H46" s="54"/>
      <c r="I46" s="56"/>
      <c r="J46" s="56"/>
      <c r="K46" s="56"/>
      <c r="L46" s="56"/>
      <c r="M46" s="56"/>
      <c r="N46" s="48"/>
      <c r="O46" s="21" t="s">
        <v>4</v>
      </c>
      <c r="P46" s="50"/>
      <c r="Q46" s="50"/>
    </row>
    <row r="47" spans="2:17" s="23" customFormat="1" ht="25.5" customHeight="1" x14ac:dyDescent="0.35">
      <c r="B47" s="47" t="s">
        <v>154</v>
      </c>
      <c r="C47" s="58"/>
      <c r="D47" s="47" t="s">
        <v>118</v>
      </c>
      <c r="E47" s="47" t="s">
        <v>60</v>
      </c>
      <c r="F47" s="47"/>
      <c r="G47" s="40" t="s">
        <v>170</v>
      </c>
      <c r="H47" s="53"/>
      <c r="I47" s="55">
        <f>SUM(J47:M50)</f>
        <v>631578.94999999995</v>
      </c>
      <c r="J47" s="55">
        <v>0</v>
      </c>
      <c r="K47" s="55">
        <v>0</v>
      </c>
      <c r="L47" s="55">
        <v>600000</v>
      </c>
      <c r="M47" s="55">
        <v>31578.95</v>
      </c>
      <c r="N47" s="47" t="s">
        <v>169</v>
      </c>
      <c r="O47" s="20">
        <v>1</v>
      </c>
      <c r="P47" s="49" t="s">
        <v>139</v>
      </c>
      <c r="Q47" s="49" t="s">
        <v>140</v>
      </c>
    </row>
    <row r="48" spans="2:17" s="23" customFormat="1" ht="40.5" customHeight="1" x14ac:dyDescent="0.35">
      <c r="B48" s="57"/>
      <c r="C48" s="59"/>
      <c r="D48" s="57"/>
      <c r="E48" s="57"/>
      <c r="F48" s="57"/>
      <c r="G48" s="40"/>
      <c r="H48" s="54"/>
      <c r="I48" s="56"/>
      <c r="J48" s="56"/>
      <c r="K48" s="56"/>
      <c r="L48" s="56"/>
      <c r="M48" s="56"/>
      <c r="N48" s="48"/>
      <c r="O48" s="21" t="s">
        <v>4</v>
      </c>
      <c r="P48" s="50"/>
      <c r="Q48" s="50"/>
    </row>
    <row r="49" spans="2:17" s="23" customFormat="1" ht="25.5" customHeight="1" x14ac:dyDescent="0.35">
      <c r="B49" s="57"/>
      <c r="C49" s="59"/>
      <c r="D49" s="57"/>
      <c r="E49" s="57"/>
      <c r="F49" s="57"/>
      <c r="G49" s="40"/>
      <c r="H49" s="54"/>
      <c r="I49" s="56"/>
      <c r="J49" s="56"/>
      <c r="K49" s="56"/>
      <c r="L49" s="56"/>
      <c r="M49" s="56"/>
      <c r="N49" s="47" t="s">
        <v>150</v>
      </c>
      <c r="O49" s="20">
        <v>15</v>
      </c>
      <c r="P49" s="50"/>
      <c r="Q49" s="50"/>
    </row>
    <row r="50" spans="2:17" s="23" customFormat="1" ht="25.5" customHeight="1" x14ac:dyDescent="0.35">
      <c r="B50" s="57"/>
      <c r="C50" s="59"/>
      <c r="D50" s="57"/>
      <c r="E50" s="57"/>
      <c r="F50" s="57"/>
      <c r="G50" s="40"/>
      <c r="H50" s="54"/>
      <c r="I50" s="56"/>
      <c r="J50" s="56"/>
      <c r="K50" s="56"/>
      <c r="L50" s="56"/>
      <c r="M50" s="56"/>
      <c r="N50" s="48"/>
      <c r="O50" s="21" t="s">
        <v>4</v>
      </c>
      <c r="P50" s="50"/>
      <c r="Q50" s="50"/>
    </row>
    <row r="51" spans="2:17" s="23" customFormat="1" ht="25.5" customHeight="1" x14ac:dyDescent="0.35">
      <c r="B51" s="47" t="s">
        <v>155</v>
      </c>
      <c r="C51" s="58"/>
      <c r="D51" s="47" t="s">
        <v>117</v>
      </c>
      <c r="E51" s="47" t="s">
        <v>62</v>
      </c>
      <c r="F51" s="47"/>
      <c r="G51" s="40" t="s">
        <v>170</v>
      </c>
      <c r="H51" s="53"/>
      <c r="I51" s="55">
        <f>L51+M51</f>
        <v>621754.74</v>
      </c>
      <c r="J51" s="55">
        <v>0</v>
      </c>
      <c r="K51" s="55">
        <v>0</v>
      </c>
      <c r="L51" s="55">
        <v>590667</v>
      </c>
      <c r="M51" s="55">
        <v>31087.74</v>
      </c>
      <c r="N51" s="47" t="s">
        <v>169</v>
      </c>
      <c r="O51" s="20">
        <v>1</v>
      </c>
      <c r="P51" s="49" t="s">
        <v>139</v>
      </c>
      <c r="Q51" s="49" t="s">
        <v>140</v>
      </c>
    </row>
    <row r="52" spans="2:17" s="23" customFormat="1" ht="40.5" customHeight="1" x14ac:dyDescent="0.35">
      <c r="B52" s="57"/>
      <c r="C52" s="59"/>
      <c r="D52" s="57"/>
      <c r="E52" s="57"/>
      <c r="F52" s="57"/>
      <c r="G52" s="40"/>
      <c r="H52" s="54"/>
      <c r="I52" s="56"/>
      <c r="J52" s="56"/>
      <c r="K52" s="56"/>
      <c r="L52" s="56"/>
      <c r="M52" s="56"/>
      <c r="N52" s="48"/>
      <c r="O52" s="21" t="s">
        <v>4</v>
      </c>
      <c r="P52" s="50"/>
      <c r="Q52" s="50"/>
    </row>
    <row r="53" spans="2:17" s="23" customFormat="1" ht="25.5" customHeight="1" x14ac:dyDescent="0.35">
      <c r="B53" s="57"/>
      <c r="C53" s="59"/>
      <c r="D53" s="57"/>
      <c r="E53" s="57"/>
      <c r="F53" s="57"/>
      <c r="G53" s="40"/>
      <c r="H53" s="54"/>
      <c r="I53" s="56"/>
      <c r="J53" s="56"/>
      <c r="K53" s="56"/>
      <c r="L53" s="56"/>
      <c r="M53" s="56"/>
      <c r="N53" s="47" t="s">
        <v>150</v>
      </c>
      <c r="O53" s="20">
        <v>24</v>
      </c>
      <c r="P53" s="50"/>
      <c r="Q53" s="50"/>
    </row>
    <row r="54" spans="2:17" s="23" customFormat="1" ht="25.5" customHeight="1" x14ac:dyDescent="0.35">
      <c r="B54" s="57"/>
      <c r="C54" s="59"/>
      <c r="D54" s="57"/>
      <c r="E54" s="57"/>
      <c r="F54" s="57"/>
      <c r="G54" s="40"/>
      <c r="H54" s="54"/>
      <c r="I54" s="56"/>
      <c r="J54" s="56"/>
      <c r="K54" s="56"/>
      <c r="L54" s="56"/>
      <c r="M54" s="56"/>
      <c r="N54" s="48"/>
      <c r="O54" s="21" t="s">
        <v>4</v>
      </c>
      <c r="P54" s="50"/>
      <c r="Q54" s="50"/>
    </row>
    <row r="55" spans="2:17" s="11" customFormat="1" ht="15.5" x14ac:dyDescent="0.35">
      <c r="B55" s="51" t="s">
        <v>48</v>
      </c>
      <c r="C55" s="51"/>
      <c r="D55" s="51"/>
      <c r="E55" s="51"/>
      <c r="F55" s="51"/>
      <c r="G55" s="51"/>
      <c r="H55" s="51"/>
      <c r="I55" s="12">
        <f>I35</f>
        <v>3963860.0100000007</v>
      </c>
      <c r="J55" s="12">
        <f t="shared" ref="J55:M55" si="1">J35</f>
        <v>0</v>
      </c>
      <c r="K55" s="12">
        <f t="shared" si="1"/>
        <v>0</v>
      </c>
      <c r="L55" s="12">
        <f t="shared" si="1"/>
        <v>3765667</v>
      </c>
      <c r="M55" s="12">
        <f t="shared" si="1"/>
        <v>198193.01</v>
      </c>
      <c r="N55" s="52"/>
      <c r="O55" s="52"/>
      <c r="P55" s="52"/>
      <c r="Q55" s="52"/>
    </row>
    <row r="56" spans="2:17" x14ac:dyDescent="0.35">
      <c r="I56" s="8"/>
      <c r="J56" s="8"/>
      <c r="K56" s="8"/>
      <c r="L56" s="8"/>
      <c r="M56" s="8"/>
    </row>
    <row r="57" spans="2:17" ht="15" x14ac:dyDescent="0.35">
      <c r="B57" s="13" t="s">
        <v>96</v>
      </c>
      <c r="C57" s="13"/>
      <c r="D57" s="13"/>
      <c r="E57" s="13"/>
    </row>
    <row r="58" spans="2:17" ht="48" customHeight="1" x14ac:dyDescent="0.35">
      <c r="B58" s="7" t="s">
        <v>0</v>
      </c>
      <c r="C58" s="38" t="s">
        <v>49</v>
      </c>
      <c r="D58" s="38"/>
      <c r="E58" s="38"/>
      <c r="F58" s="46" t="s">
        <v>50</v>
      </c>
      <c r="G58" s="46"/>
      <c r="H58" s="46"/>
      <c r="I58" s="46"/>
      <c r="J58" s="38" t="s">
        <v>51</v>
      </c>
      <c r="K58" s="46"/>
      <c r="L58" s="46"/>
      <c r="M58" s="46"/>
    </row>
    <row r="59" spans="2:17" ht="15.5" x14ac:dyDescent="0.35">
      <c r="B59" s="3">
        <v>1</v>
      </c>
      <c r="C59" s="39">
        <v>2</v>
      </c>
      <c r="D59" s="39"/>
      <c r="E59" s="39"/>
      <c r="F59" s="39">
        <v>3</v>
      </c>
      <c r="G59" s="39"/>
      <c r="H59" s="39"/>
      <c r="I59" s="39"/>
      <c r="J59" s="39">
        <v>4</v>
      </c>
      <c r="K59" s="39"/>
      <c r="L59" s="39"/>
      <c r="M59" s="39"/>
    </row>
    <row r="60" spans="2:17" ht="16.5" customHeight="1" x14ac:dyDescent="0.35">
      <c r="B60" s="6"/>
      <c r="C60" s="44"/>
      <c r="D60" s="44"/>
      <c r="E60" s="44"/>
      <c r="F60" s="45"/>
      <c r="G60" s="45"/>
      <c r="H60" s="45"/>
      <c r="I60" s="45"/>
      <c r="J60" s="45"/>
      <c r="K60" s="45"/>
      <c r="L60" s="45"/>
      <c r="M60" s="45"/>
    </row>
    <row r="62" spans="2:17" ht="15" x14ac:dyDescent="0.35">
      <c r="B62" s="13" t="s">
        <v>97</v>
      </c>
      <c r="C62" s="13"/>
      <c r="D62" s="13"/>
      <c r="E62" s="13"/>
      <c r="F62" s="13"/>
    </row>
    <row r="63" spans="2:17" ht="33.65" customHeight="1" x14ac:dyDescent="0.35">
      <c r="B63" s="7" t="s">
        <v>0</v>
      </c>
      <c r="C63" s="46" t="s">
        <v>52</v>
      </c>
      <c r="D63" s="46"/>
      <c r="E63" s="46"/>
      <c r="F63" s="46" t="s">
        <v>50</v>
      </c>
      <c r="G63" s="46"/>
      <c r="H63" s="46"/>
      <c r="I63" s="46"/>
      <c r="J63" s="38" t="s">
        <v>53</v>
      </c>
      <c r="K63" s="46"/>
      <c r="L63" s="46"/>
      <c r="M63" s="46"/>
    </row>
    <row r="64" spans="2:17" ht="15.5" x14ac:dyDescent="0.35">
      <c r="B64" s="3">
        <v>1</v>
      </c>
      <c r="C64" s="39">
        <v>2</v>
      </c>
      <c r="D64" s="39"/>
      <c r="E64" s="39"/>
      <c r="F64" s="39">
        <v>3</v>
      </c>
      <c r="G64" s="39"/>
      <c r="H64" s="39"/>
      <c r="I64" s="39"/>
      <c r="J64" s="39">
        <v>4</v>
      </c>
      <c r="K64" s="39"/>
      <c r="L64" s="39"/>
      <c r="M64" s="39"/>
    </row>
    <row r="65" spans="1:17" ht="13.15" customHeight="1" x14ac:dyDescent="0.35">
      <c r="B65" s="6"/>
      <c r="C65" s="44"/>
      <c r="D65" s="44"/>
      <c r="E65" s="44"/>
      <c r="F65" s="45"/>
      <c r="G65" s="45"/>
      <c r="H65" s="45"/>
      <c r="I65" s="45"/>
      <c r="J65" s="45"/>
      <c r="K65" s="45"/>
      <c r="L65" s="45"/>
      <c r="M65" s="45"/>
    </row>
    <row r="66" spans="1:17" ht="13.15" customHeight="1" x14ac:dyDescent="0.35"/>
    <row r="67" spans="1:17" ht="16.5" customHeight="1" x14ac:dyDescent="0.35">
      <c r="B67" s="26" t="s">
        <v>92</v>
      </c>
      <c r="C67" s="26"/>
      <c r="D67" s="26"/>
    </row>
    <row r="68" spans="1:17" ht="13.15" customHeight="1" x14ac:dyDescent="0.35">
      <c r="B68" s="7" t="s">
        <v>0</v>
      </c>
      <c r="C68" s="38" t="s">
        <v>54</v>
      </c>
      <c r="D68" s="38"/>
      <c r="E68" s="38"/>
      <c r="F68" s="27" t="s">
        <v>55</v>
      </c>
      <c r="G68" s="28"/>
      <c r="H68" s="28"/>
      <c r="I68" s="28"/>
      <c r="J68" s="28"/>
      <c r="K68" s="28"/>
      <c r="L68" s="28"/>
      <c r="M68" s="29"/>
    </row>
    <row r="69" spans="1:17" ht="13.15" customHeight="1" x14ac:dyDescent="0.35">
      <c r="B69" s="3">
        <v>1</v>
      </c>
      <c r="C69" s="39">
        <v>2</v>
      </c>
      <c r="D69" s="39"/>
      <c r="E69" s="39"/>
      <c r="F69" s="30">
        <v>3</v>
      </c>
      <c r="G69" s="31"/>
      <c r="H69" s="31"/>
      <c r="I69" s="31"/>
      <c r="J69" s="31"/>
      <c r="K69" s="31"/>
      <c r="L69" s="31"/>
      <c r="M69" s="32"/>
    </row>
    <row r="70" spans="1:17" ht="49.15" customHeight="1" x14ac:dyDescent="0.35">
      <c r="B70" s="6">
        <v>1</v>
      </c>
      <c r="C70" s="40" t="s">
        <v>157</v>
      </c>
      <c r="D70" s="40"/>
      <c r="E70" s="40"/>
      <c r="F70" s="41" t="s">
        <v>158</v>
      </c>
      <c r="G70" s="42"/>
      <c r="H70" s="42"/>
      <c r="I70" s="42"/>
      <c r="J70" s="42"/>
      <c r="K70" s="42"/>
      <c r="L70" s="42"/>
      <c r="M70" s="43"/>
    </row>
    <row r="71" spans="1:17" ht="13.15" customHeight="1" x14ac:dyDescent="0.35"/>
    <row r="72" spans="1:17" ht="15" x14ac:dyDescent="0.35">
      <c r="B72" s="26" t="s">
        <v>93</v>
      </c>
      <c r="C72" s="26"/>
      <c r="D72" s="26"/>
      <c r="E72" s="26"/>
      <c r="F72" s="26"/>
      <c r="G72" s="26"/>
    </row>
    <row r="73" spans="1:17" ht="15.65" customHeight="1" x14ac:dyDescent="0.35">
      <c r="B73" s="7" t="s">
        <v>0</v>
      </c>
      <c r="C73" s="27" t="s">
        <v>56</v>
      </c>
      <c r="D73" s="28"/>
      <c r="E73" s="28"/>
      <c r="F73" s="28"/>
      <c r="G73" s="28"/>
      <c r="H73" s="28"/>
      <c r="I73" s="28"/>
      <c r="J73" s="28"/>
      <c r="K73" s="28"/>
      <c r="L73" s="28"/>
      <c r="M73" s="29"/>
    </row>
    <row r="74" spans="1:17" ht="15.5" x14ac:dyDescent="0.35">
      <c r="B74" s="3">
        <v>1</v>
      </c>
      <c r="C74" s="30">
        <v>2</v>
      </c>
      <c r="D74" s="31"/>
      <c r="E74" s="31"/>
      <c r="F74" s="31"/>
      <c r="G74" s="31"/>
      <c r="H74" s="31"/>
      <c r="I74" s="31"/>
      <c r="J74" s="31"/>
      <c r="K74" s="31"/>
      <c r="L74" s="31"/>
      <c r="M74" s="32"/>
    </row>
    <row r="75" spans="1:17" ht="15.5" x14ac:dyDescent="0.35">
      <c r="B75" s="6"/>
      <c r="C75" s="33"/>
      <c r="D75" s="34"/>
      <c r="E75" s="34"/>
      <c r="F75" s="34"/>
      <c r="G75" s="34"/>
      <c r="H75" s="34"/>
      <c r="I75" s="34"/>
      <c r="J75" s="34"/>
      <c r="K75" s="34"/>
      <c r="L75" s="34"/>
      <c r="M75" s="35"/>
    </row>
    <row r="78" spans="1:17" ht="19.5" customHeight="1" x14ac:dyDescent="0.35">
      <c r="A78" s="24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</row>
  </sheetData>
  <mergeCells count="180">
    <mergeCell ref="N39:N40"/>
    <mergeCell ref="P39:P42"/>
    <mergeCell ref="Q39:Q42"/>
    <mergeCell ref="N41:N42"/>
    <mergeCell ref="K39:K42"/>
    <mergeCell ref="L39:L42"/>
    <mergeCell ref="M39:M42"/>
    <mergeCell ref="M47:M50"/>
    <mergeCell ref="N47:N48"/>
    <mergeCell ref="P47:P50"/>
    <mergeCell ref="Q47:Q50"/>
    <mergeCell ref="N49:N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B2:Q2"/>
    <mergeCell ref="B5:H5"/>
    <mergeCell ref="B6:B7"/>
    <mergeCell ref="C6:D7"/>
    <mergeCell ref="E6:G7"/>
    <mergeCell ref="H6:J7"/>
    <mergeCell ref="K6:N6"/>
    <mergeCell ref="K7:M7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4"/>
    <mergeCell ref="P43:P46"/>
    <mergeCell ref="Q43:Q46"/>
    <mergeCell ref="N45:N46"/>
    <mergeCell ref="K10:M10"/>
    <mergeCell ref="B13:G13"/>
    <mergeCell ref="B14:E14"/>
    <mergeCell ref="F14:H14"/>
    <mergeCell ref="B15:E15"/>
    <mergeCell ref="F15:H15"/>
    <mergeCell ref="C8:D8"/>
    <mergeCell ref="E8:G8"/>
    <mergeCell ref="H8:J8"/>
    <mergeCell ref="K8:M8"/>
    <mergeCell ref="B9:B10"/>
    <mergeCell ref="C9:D10"/>
    <mergeCell ref="E9:G10"/>
    <mergeCell ref="H9:J9"/>
    <mergeCell ref="K9:M9"/>
    <mergeCell ref="H10:J10"/>
    <mergeCell ref="B19:E19"/>
    <mergeCell ref="F19:H19"/>
    <mergeCell ref="B20:E20"/>
    <mergeCell ref="F20:H20"/>
    <mergeCell ref="B16:E16"/>
    <mergeCell ref="F16:H16"/>
    <mergeCell ref="B17:E17"/>
    <mergeCell ref="F17:H17"/>
    <mergeCell ref="B18:E18"/>
    <mergeCell ref="F18:H18"/>
    <mergeCell ref="B24:E24"/>
    <mergeCell ref="F24:H24"/>
    <mergeCell ref="B25:E25"/>
    <mergeCell ref="F25:H25"/>
    <mergeCell ref="B26:E26"/>
    <mergeCell ref="F26:H26"/>
    <mergeCell ref="B21:E21"/>
    <mergeCell ref="F21:H21"/>
    <mergeCell ref="B22:E22"/>
    <mergeCell ref="F22:H22"/>
    <mergeCell ref="B23:E23"/>
    <mergeCell ref="F23:H23"/>
    <mergeCell ref="B27:E27"/>
    <mergeCell ref="F27:H27"/>
    <mergeCell ref="B28:E28"/>
    <mergeCell ref="F28:H28"/>
    <mergeCell ref="B30:H30"/>
    <mergeCell ref="B31:B33"/>
    <mergeCell ref="C31:C33"/>
    <mergeCell ref="D31:D33"/>
    <mergeCell ref="E31:E33"/>
    <mergeCell ref="F31:F33"/>
    <mergeCell ref="G31:G33"/>
    <mergeCell ref="H31:H33"/>
    <mergeCell ref="H35:H38"/>
    <mergeCell ref="I35:I38"/>
    <mergeCell ref="J35:J38"/>
    <mergeCell ref="P31:P33"/>
    <mergeCell ref="Q31:Q33"/>
    <mergeCell ref="I32:I33"/>
    <mergeCell ref="J32:L32"/>
    <mergeCell ref="M32:M33"/>
    <mergeCell ref="N32:N33"/>
    <mergeCell ref="O32:O33"/>
    <mergeCell ref="I31:M31"/>
    <mergeCell ref="N31:O31"/>
    <mergeCell ref="B47:B50"/>
    <mergeCell ref="C47:C50"/>
    <mergeCell ref="K35:K38"/>
    <mergeCell ref="L35:L38"/>
    <mergeCell ref="M35:M38"/>
    <mergeCell ref="N35:N36"/>
    <mergeCell ref="P35:P38"/>
    <mergeCell ref="Q35:Q38"/>
    <mergeCell ref="N37:N38"/>
    <mergeCell ref="H39:H42"/>
    <mergeCell ref="I39:I42"/>
    <mergeCell ref="J39:J42"/>
    <mergeCell ref="B39:B42"/>
    <mergeCell ref="C39:C42"/>
    <mergeCell ref="D39:D42"/>
    <mergeCell ref="E39:E42"/>
    <mergeCell ref="F39:F42"/>
    <mergeCell ref="G39:G42"/>
    <mergeCell ref="B35:B38"/>
    <mergeCell ref="C35:C38"/>
    <mergeCell ref="D35:D38"/>
    <mergeCell ref="E35:E38"/>
    <mergeCell ref="F35:F38"/>
    <mergeCell ref="G35:G38"/>
    <mergeCell ref="Q51:Q54"/>
    <mergeCell ref="N53:N54"/>
    <mergeCell ref="B55:H55"/>
    <mergeCell ref="N55:Q55"/>
    <mergeCell ref="H51:H54"/>
    <mergeCell ref="I51:I54"/>
    <mergeCell ref="J51:J54"/>
    <mergeCell ref="K51:K54"/>
    <mergeCell ref="L51:L54"/>
    <mergeCell ref="M51:M54"/>
    <mergeCell ref="B51:B54"/>
    <mergeCell ref="C51:C54"/>
    <mergeCell ref="D51:D54"/>
    <mergeCell ref="E51:E54"/>
    <mergeCell ref="F51:F54"/>
    <mergeCell ref="G51:G54"/>
    <mergeCell ref="J63:M63"/>
    <mergeCell ref="C58:E58"/>
    <mergeCell ref="F58:I58"/>
    <mergeCell ref="J58:M58"/>
    <mergeCell ref="C59:E59"/>
    <mergeCell ref="F59:I59"/>
    <mergeCell ref="J59:M59"/>
    <mergeCell ref="N51:N52"/>
    <mergeCell ref="P51:P54"/>
    <mergeCell ref="B72:G72"/>
    <mergeCell ref="C73:M73"/>
    <mergeCell ref="C74:M74"/>
    <mergeCell ref="C75:M75"/>
    <mergeCell ref="B78:Q78"/>
    <mergeCell ref="B3:Q3"/>
    <mergeCell ref="B67:D67"/>
    <mergeCell ref="C68:E68"/>
    <mergeCell ref="F68:M68"/>
    <mergeCell ref="C69:E69"/>
    <mergeCell ref="F69:M69"/>
    <mergeCell ref="C70:E70"/>
    <mergeCell ref="F70:M70"/>
    <mergeCell ref="C64:E64"/>
    <mergeCell ref="F64:I64"/>
    <mergeCell ref="J64:M64"/>
    <mergeCell ref="C65:E65"/>
    <mergeCell ref="F65:I65"/>
    <mergeCell ref="J65:M65"/>
    <mergeCell ref="C60:E60"/>
    <mergeCell ref="F60:I60"/>
    <mergeCell ref="J60:M60"/>
    <mergeCell ref="C63:E63"/>
    <mergeCell ref="F63:I63"/>
  </mergeCells>
  <conditionalFormatting sqref="M57:M58">
    <cfRule type="cellIs" dxfId="0" priority="4" operator="lessThan">
      <formula>#REF!*0.15</formula>
    </cfRule>
  </conditionalFormatting>
  <printOptions horizontalCentered="1"/>
  <pageMargins left="0.31496062992125984" right="0.11811023622047245" top="0.74803149606299213" bottom="0.15748031496062992" header="0.31496062992125984" footer="0.11811023622047245"/>
  <pageSetup paperSize="9" scale="48" fitToHeight="0" orientation="landscape" horizontalDpi="300" verticalDpi="300" r:id="rId1"/>
  <headerFooter scaleWithDoc="0">
    <oddHeader>&amp;R&amp;"-,Kursyvas"Aktuali 2026-09-02 redakcija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7F5583-0C3E-494F-803B-E5696A70787D}">
          <x14:formula1>
            <xm:f>Rodikliai!$M$3:$M$4</xm:f>
          </x14:formula1>
          <xm:sqref>N35:N54</xm:sqref>
        </x14:dataValidation>
        <x14:dataValidation type="list" allowBlank="1" showInputMessage="1" showErrorMessage="1" xr:uid="{73E228A2-0D5D-4DEE-A832-0FABCC278372}">
          <x14:formula1>
            <xm:f>Rodikliai!$F$3:$F$6</xm:f>
          </x14:formula1>
          <xm:sqref>N55:N58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2A9D-DC25-49FE-B224-890B5A04378B}">
  <dimension ref="A1:N18"/>
  <sheetViews>
    <sheetView workbookViewId="0">
      <selection activeCell="M5" sqref="M5"/>
    </sheetView>
  </sheetViews>
  <sheetFormatPr defaultColWidth="8.7265625" defaultRowHeight="14" x14ac:dyDescent="0.3"/>
  <cols>
    <col min="1" max="1" width="10.7265625" style="14" customWidth="1"/>
    <col min="2" max="2" width="12" style="14" customWidth="1"/>
    <col min="3" max="3" width="13" style="14" customWidth="1"/>
    <col min="4" max="4" width="8.7265625" style="14"/>
    <col min="5" max="5" width="10.453125" style="14" customWidth="1"/>
    <col min="6" max="6" width="11.26953125" style="14" customWidth="1"/>
    <col min="7" max="7" width="12" style="14" customWidth="1"/>
    <col min="8" max="9" width="10.26953125" style="14" customWidth="1"/>
    <col min="10" max="13" width="10.453125" style="14" customWidth="1"/>
    <col min="14" max="16384" width="8.7265625" style="14"/>
  </cols>
  <sheetData>
    <row r="1" spans="1:14" x14ac:dyDescent="0.3">
      <c r="A1" s="14" t="s">
        <v>65</v>
      </c>
      <c r="B1" s="14" t="s">
        <v>77</v>
      </c>
      <c r="C1" s="14" t="s">
        <v>82</v>
      </c>
      <c r="D1" s="14" t="s">
        <v>91</v>
      </c>
      <c r="E1" s="14" t="s">
        <v>98</v>
      </c>
      <c r="F1" s="14" t="s">
        <v>102</v>
      </c>
      <c r="G1" s="14" t="s">
        <v>109</v>
      </c>
      <c r="H1" s="14" t="s">
        <v>119</v>
      </c>
      <c r="I1" s="14" t="s">
        <v>131</v>
      </c>
      <c r="J1" s="14" t="s">
        <v>130</v>
      </c>
      <c r="K1" s="14" t="s">
        <v>147</v>
      </c>
      <c r="L1" s="14" t="s">
        <v>143</v>
      </c>
      <c r="M1" s="14" t="s">
        <v>134</v>
      </c>
      <c r="N1" s="14" t="s">
        <v>133</v>
      </c>
    </row>
    <row r="3" spans="1:14" s="18" customFormat="1" ht="15.65" customHeight="1" x14ac:dyDescent="0.35">
      <c r="A3" s="16" t="s">
        <v>63</v>
      </c>
      <c r="B3" s="16" t="s">
        <v>159</v>
      </c>
      <c r="C3" s="17" t="s">
        <v>78</v>
      </c>
      <c r="D3" s="16" t="s">
        <v>83</v>
      </c>
      <c r="E3" s="16" t="s">
        <v>99</v>
      </c>
      <c r="F3" s="16" t="s">
        <v>103</v>
      </c>
      <c r="G3" s="16" t="s">
        <v>110</v>
      </c>
      <c r="H3" s="16" t="s">
        <v>120</v>
      </c>
      <c r="I3" s="16" t="s">
        <v>57</v>
      </c>
      <c r="J3" s="19" t="s">
        <v>128</v>
      </c>
      <c r="K3" s="19" t="s">
        <v>148</v>
      </c>
      <c r="L3" s="19" t="s">
        <v>144</v>
      </c>
      <c r="M3" s="19" t="s">
        <v>150</v>
      </c>
      <c r="N3" s="16" t="s">
        <v>135</v>
      </c>
    </row>
    <row r="4" spans="1:14" s="18" customFormat="1" ht="15.65" customHeight="1" x14ac:dyDescent="0.35">
      <c r="A4" s="16" t="s">
        <v>66</v>
      </c>
      <c r="B4" s="16" t="s">
        <v>160</v>
      </c>
      <c r="C4" s="17" t="s">
        <v>79</v>
      </c>
      <c r="D4" s="16" t="s">
        <v>84</v>
      </c>
      <c r="E4" s="16" t="s">
        <v>100</v>
      </c>
      <c r="F4" s="16" t="s">
        <v>132</v>
      </c>
      <c r="G4" s="16" t="s">
        <v>111</v>
      </c>
      <c r="H4" s="16" t="s">
        <v>121</v>
      </c>
      <c r="I4" s="16" t="s">
        <v>58</v>
      </c>
      <c r="J4" s="19" t="s">
        <v>129</v>
      </c>
      <c r="K4" s="19" t="s">
        <v>149</v>
      </c>
      <c r="L4" s="19" t="s">
        <v>145</v>
      </c>
      <c r="M4" s="19" t="s">
        <v>169</v>
      </c>
      <c r="N4" s="18" t="s">
        <v>136</v>
      </c>
    </row>
    <row r="5" spans="1:14" s="18" customFormat="1" ht="15.65" customHeight="1" x14ac:dyDescent="0.35">
      <c r="A5" s="16" t="s">
        <v>67</v>
      </c>
      <c r="B5" s="16"/>
      <c r="C5" s="17" t="s">
        <v>80</v>
      </c>
      <c r="D5" s="16" t="s">
        <v>85</v>
      </c>
      <c r="E5" s="16" t="s">
        <v>164</v>
      </c>
      <c r="F5" s="16" t="s">
        <v>104</v>
      </c>
      <c r="G5" s="16" t="s">
        <v>112</v>
      </c>
      <c r="H5" s="16" t="s">
        <v>122</v>
      </c>
      <c r="I5" s="16"/>
      <c r="L5" s="16" t="s">
        <v>146</v>
      </c>
      <c r="N5" s="18" t="s">
        <v>137</v>
      </c>
    </row>
    <row r="6" spans="1:14" s="18" customFormat="1" ht="15.65" customHeight="1" x14ac:dyDescent="0.35">
      <c r="A6" s="16" t="s">
        <v>68</v>
      </c>
      <c r="B6" s="16"/>
      <c r="C6" s="17" t="s">
        <v>81</v>
      </c>
      <c r="D6" s="16" t="s">
        <v>86</v>
      </c>
      <c r="E6" s="16" t="s">
        <v>80</v>
      </c>
      <c r="F6" s="16" t="s">
        <v>105</v>
      </c>
      <c r="G6" s="16" t="s">
        <v>165</v>
      </c>
      <c r="H6" s="16" t="s">
        <v>123</v>
      </c>
      <c r="I6" s="16"/>
      <c r="N6" s="18" t="s">
        <v>138</v>
      </c>
    </row>
    <row r="7" spans="1:14" s="18" customFormat="1" ht="15.65" customHeight="1" x14ac:dyDescent="0.35">
      <c r="A7" s="16" t="s">
        <v>69</v>
      </c>
      <c r="B7" s="16"/>
      <c r="C7" s="16" t="s">
        <v>161</v>
      </c>
      <c r="D7" s="16" t="s">
        <v>87</v>
      </c>
      <c r="E7" s="16" t="s">
        <v>101</v>
      </c>
      <c r="G7" s="16" t="s">
        <v>113</v>
      </c>
      <c r="H7" s="16" t="s">
        <v>124</v>
      </c>
      <c r="I7" s="16"/>
    </row>
    <row r="8" spans="1:14" s="18" customFormat="1" ht="15.65" customHeight="1" x14ac:dyDescent="0.35">
      <c r="A8" s="16" t="s">
        <v>70</v>
      </c>
      <c r="B8" s="16"/>
      <c r="C8" s="16" t="s">
        <v>162</v>
      </c>
      <c r="D8" s="16" t="s">
        <v>88</v>
      </c>
      <c r="G8" s="16" t="s">
        <v>114</v>
      </c>
      <c r="H8" s="16" t="s">
        <v>125</v>
      </c>
      <c r="I8" s="16"/>
    </row>
    <row r="9" spans="1:14" s="18" customFormat="1" ht="15.65" customHeight="1" x14ac:dyDescent="0.35">
      <c r="A9" s="16" t="s">
        <v>71</v>
      </c>
      <c r="B9" s="16"/>
      <c r="C9" s="16" t="s">
        <v>163</v>
      </c>
      <c r="D9" s="16" t="s">
        <v>89</v>
      </c>
      <c r="G9" s="16"/>
      <c r="H9" s="16" t="s">
        <v>126</v>
      </c>
      <c r="I9" s="16"/>
    </row>
    <row r="10" spans="1:14" s="18" customFormat="1" ht="15.65" customHeight="1" x14ac:dyDescent="0.35">
      <c r="A10" s="16" t="s">
        <v>72</v>
      </c>
      <c r="B10" s="16"/>
      <c r="C10" s="16"/>
      <c r="D10" s="16" t="s">
        <v>90</v>
      </c>
      <c r="G10" s="16"/>
      <c r="H10" s="16" t="s">
        <v>127</v>
      </c>
      <c r="I10" s="16"/>
    </row>
    <row r="11" spans="1:14" s="18" customFormat="1" ht="15.65" customHeight="1" x14ac:dyDescent="0.35">
      <c r="A11" s="16" t="s">
        <v>73</v>
      </c>
      <c r="B11" s="16"/>
      <c r="C11" s="16"/>
      <c r="D11" s="16"/>
      <c r="H11" s="18" t="s">
        <v>166</v>
      </c>
    </row>
    <row r="12" spans="1:14" s="18" customFormat="1" ht="15.65" customHeight="1" x14ac:dyDescent="0.35">
      <c r="A12" s="16" t="s">
        <v>74</v>
      </c>
      <c r="B12" s="16"/>
      <c r="C12" s="16"/>
      <c r="D12" s="16"/>
      <c r="H12" s="18" t="s">
        <v>167</v>
      </c>
    </row>
    <row r="13" spans="1:14" s="18" customFormat="1" ht="15.65" customHeight="1" x14ac:dyDescent="0.35">
      <c r="A13" s="16" t="s">
        <v>64</v>
      </c>
      <c r="B13" s="16"/>
      <c r="C13" s="16"/>
      <c r="D13" s="16"/>
    </row>
    <row r="14" spans="1:14" s="18" customFormat="1" ht="15.65" customHeight="1" x14ac:dyDescent="0.35">
      <c r="A14" s="16" t="s">
        <v>75</v>
      </c>
      <c r="B14" s="16"/>
      <c r="C14" s="16"/>
      <c r="D14" s="16"/>
    </row>
    <row r="15" spans="1:14" s="18" customFormat="1" ht="15.65" customHeight="1" x14ac:dyDescent="0.35">
      <c r="A15" s="16" t="s">
        <v>76</v>
      </c>
      <c r="B15" s="16"/>
      <c r="C15" s="16"/>
      <c r="D15" s="16"/>
    </row>
    <row r="16" spans="1:14" ht="14.65" customHeight="1" x14ac:dyDescent="0.3"/>
    <row r="18" spans="7:7" x14ac:dyDescent="0.3">
      <c r="G18" s="15"/>
    </row>
  </sheetData>
  <sortState xmlns:xlrd2="http://schemas.microsoft.com/office/spreadsheetml/2017/richdata2" ref="A3:A16">
    <sortCondition ref="A3:A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24e33d6-1d4f-4bfe-979e-3bead31c6350" xsi:nil="true"/>
    <TaxCatchAll xmlns="9eb08c88-d023-4b2a-ae91-c7e38f169ec1" xsi:nil="true"/>
    <lcf76f155ced4ddcb4097134ff3c332f xmlns="c24e33d6-1d4f-4bfe-979e-3bead31c63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2A64EADDD387449A320BC5E5E288F88" ma:contentTypeVersion="16" ma:contentTypeDescription="Kurkite naują dokumentą." ma:contentTypeScope="" ma:versionID="bae6986bd3e9bc61973d90cca6448682">
  <xsd:schema xmlns:xsd="http://www.w3.org/2001/XMLSchema" xmlns:xs="http://www.w3.org/2001/XMLSchema" xmlns:p="http://schemas.microsoft.com/office/2006/metadata/properties" xmlns:ns2="c24e33d6-1d4f-4bfe-979e-3bead31c6350" xmlns:ns3="9eb08c88-d023-4b2a-ae91-c7e38f169ec1" targetNamespace="http://schemas.microsoft.com/office/2006/metadata/properties" ma:root="true" ma:fieldsID="7f746de76c1e3f1483b79fa0ec3ef008" ns2:_="" ns3:_="">
    <xsd:import namespace="c24e33d6-1d4f-4bfe-979e-3bead31c6350"/>
    <xsd:import namespace="9eb08c88-d023-4b2a-ae91-c7e38f169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33d6-1d4f-4bfe-979e-3bead31c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Vaizdų žymės" ma:readOnly="false" ma:fieldId="{5cf76f15-5ced-4ddc-b409-7134ff3c332f}" ma:taxonomyMulti="true" ma:sspId="f1ea6d2d-0f7a-4297-ad52-f16ba463c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08c88-d023-4b2a-ae91-c7e38f169ec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a5a607-f600-491e-bb1c-067fdd6ce434}" ma:internalName="TaxCatchAll" ma:showField="CatchAllData" ma:web="9eb08c88-d023-4b2a-ae91-c7e38f169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9B5C9C-CF0F-47D4-B8B0-85DCABA60D89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24e33d6-1d4f-4bfe-979e-3bead31c6350"/>
    <ds:schemaRef ds:uri="http://schemas.openxmlformats.org/package/2006/metadata/core-properties"/>
    <ds:schemaRef ds:uri="http://purl.org/dc/elements/1.1/"/>
    <ds:schemaRef ds:uri="9eb08c88-d023-4b2a-ae91-c7e38f169ec1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FE743D-7776-4669-A511-63CCBD5223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AF72D2-FC87-44B6-AEDB-C94400E57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IV_XIII (Vandenvietės)</vt:lpstr>
      <vt:lpstr>Rodikliai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Asta Levickaitė</cp:lastModifiedBy>
  <cp:revision/>
  <cp:lastPrinted>2026-09-02T12:16:01Z</cp:lastPrinted>
  <dcterms:created xsi:type="dcterms:W3CDTF">2015-06-05T18:17:20Z</dcterms:created>
  <dcterms:modified xsi:type="dcterms:W3CDTF">2026-09-02T19:15:15Z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0x01010012A64EADDD387449A320BC5E5E288F88</vt:lpwstr>
  </property>
  <property fmtid="{D5CDD505-2E9C-101B-9397-08002B2CF9AE}" pid="3" name="MediaServiceImageTags">
    <vt:lpwstr/>
  </property>
  <property fmtid="{D5CDD505-2E9C-101B-9397-08002B2CF9AE}" pid="4" name="Order">
    <vt:r8>1009100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