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uragesreg.sharepoint.com/sites/Bendras/Shared Documents/Tinklapis/Planavimo dokumentai/RPPl/AR PP po 20260728/"/>
    </mc:Choice>
  </mc:AlternateContent>
  <xr:revisionPtr revIDLastSave="0" documentId="8_{7847F83F-D170-47AB-953B-B9FBD87B5EAA}" xr6:coauthVersionLast="47" xr6:coauthVersionMax="47" xr10:uidLastSave="{00000000-0000-0000-0000-000000000000}"/>
  <bookViews>
    <workbookView xWindow="-110" yWindow="-110" windowWidth="25820" windowHeight="13900" xr2:uid="{88A0F24C-09CF-494F-9C79-8874F8CCDC2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32" i="1" l="1"/>
  <c r="J132" i="1"/>
  <c r="I128" i="1"/>
  <c r="I124" i="1" s="1"/>
  <c r="O126" i="1"/>
  <c r="O124" i="1"/>
  <c r="M124" i="1"/>
  <c r="L124" i="1"/>
  <c r="K124" i="1"/>
  <c r="J124" i="1"/>
  <c r="I120" i="1"/>
  <c r="I116" i="1"/>
  <c r="I112" i="1"/>
  <c r="I108" i="1"/>
  <c r="I104" i="1"/>
  <c r="I100" i="1"/>
  <c r="I96" i="1"/>
  <c r="I84" i="1"/>
  <c r="I76" i="1"/>
  <c r="I72" i="1"/>
  <c r="I68" i="1"/>
  <c r="I44" i="1" s="1"/>
  <c r="I132" i="1" s="1"/>
  <c r="F37" i="1" s="1"/>
  <c r="I60" i="1"/>
  <c r="O58" i="1"/>
  <c r="O56" i="1"/>
  <c r="O54" i="1"/>
  <c r="O52" i="1"/>
  <c r="N13" i="1" s="1"/>
  <c r="O50" i="1"/>
  <c r="O48" i="1"/>
  <c r="O46" i="1"/>
  <c r="O44" i="1"/>
  <c r="M44" i="1"/>
  <c r="M132" i="1" s="1"/>
  <c r="F34" i="1" s="1"/>
  <c r="F33" i="1" s="1"/>
  <c r="L44" i="1"/>
  <c r="L132" i="1" s="1"/>
  <c r="F30" i="1" s="1"/>
  <c r="F29" i="1" s="1"/>
  <c r="F24" i="1" s="1"/>
  <c r="K44" i="1"/>
  <c r="J44" i="1"/>
  <c r="F31" i="1"/>
  <c r="F28" i="1"/>
  <c r="F27" i="1"/>
  <c r="F26" i="1"/>
  <c r="F25" i="1"/>
  <c r="N15" i="1"/>
  <c r="N14" i="1"/>
  <c r="N12" i="1"/>
  <c r="N11" i="1"/>
</calcChain>
</file>

<file path=xl/sharedStrings.xml><?xml version="1.0" encoding="utf-8"?>
<sst xmlns="http://schemas.openxmlformats.org/spreadsheetml/2006/main" count="270" uniqueCount="133">
  <si>
    <t>VIII SKIRSNIS</t>
  </si>
  <si>
    <t>LT027-02-01-04</t>
  </si>
  <si>
    <t xml:space="preserve"> SOCIALINIO BŪSTO IR SOCIALINIŲ PASLAUGŲ PLĖTROS PAŽANGOS PRIEMONĖ</t>
  </si>
  <si>
    <t>1 lentelė. Pažangos priemonės įgyvendinimo rezultato rodikliai</t>
  </si>
  <si>
    <t>Eil. Nr.</t>
  </si>
  <si>
    <t>Rodiklio kodas</t>
  </si>
  <si>
    <t>Rodiklio pavadinimas
(matavimo vienetas)</t>
  </si>
  <si>
    <t>Pradinė rodiklio reikšmė 
(metai)</t>
  </si>
  <si>
    <t>Siektinos rodiklio reikšmės</t>
  </si>
  <si>
    <t>Siektina tarpinė rodiklio reikšmė (metai)</t>
  </si>
  <si>
    <t>Siektina galutinė rodiklio reikšmė
(metai)</t>
  </si>
  <si>
    <t>1.</t>
  </si>
  <si>
    <t>R.B.2.2067</t>
  </si>
  <si>
    <t>Naujų arba modernizuotų socialinių būstų naudotojų skaičius per metus</t>
  </si>
  <si>
    <t>(2021)</t>
  </si>
  <si>
    <t>(2024)</t>
  </si>
  <si>
    <t>(2029)</t>
  </si>
  <si>
    <t>2.</t>
  </si>
  <si>
    <t>R.S.2.3031</t>
  </si>
  <si>
    <t>Asmenų, turinčių intelekto ir (ar) psichikos negalią, gavusių paslaugas naujoje ar modernizuotoje infrastruktūroje skaičius per metus</t>
  </si>
  <si>
    <t>3.</t>
  </si>
  <si>
    <t>R.S.2.3033</t>
  </si>
  <si>
    <t>Socialiai pažeidžiamų, socialinę riziką (atskirtį) patiriančių asmenų, gavusių paslaugas naujoje ar modernizuotoje infrastruktūroje skaičius per metus</t>
  </si>
  <si>
    <t>4.</t>
  </si>
  <si>
    <t>R.B.2.2074</t>
  </si>
  <si>
    <t>Naujos arba modernizuotos socialinės rūpybos infrastruktūros naudotojų skaičius per metus</t>
  </si>
  <si>
    <t>5.</t>
  </si>
  <si>
    <t>R.B.2.2967</t>
  </si>
  <si>
    <t>Naujų arba modernizuotų įperkamų, tvarių socialinių būstų naudotojų skaičius per metus</t>
  </si>
  <si>
    <t>-</t>
  </si>
  <si>
    <t>(2025)</t>
  </si>
  <si>
    <t>(2030)</t>
  </si>
  <si>
    <t>2 lentelė. Pažangos priemonės finansavimo šaltiniai ir preliminarus pažangos lėšų poreikis</t>
  </si>
  <si>
    <t>Finansavimo šaltiniai</t>
  </si>
  <si>
    <t>Lėšų poreikis, eurais</t>
  </si>
  <si>
    <t>1. Lietuvos Respublikos valstybės biudžeto asignavimų lėšos:</t>
  </si>
  <si>
    <t>1.1. Valstybės biudžeto lėšos</t>
  </si>
  <si>
    <t>1.1.1.1.1 Valstybės biudžeto lėšos</t>
  </si>
  <si>
    <t>1.2. Europos Sąjungos (toliau – ES) ir kitos tarptautinės finansinės paramos bendrojo finansavimo lėšos</t>
  </si>
  <si>
    <t>1.2.2.8.1 2021–2027 m. ES struktūrinių fondų bendrojo finansavimo lėšos</t>
  </si>
  <si>
    <t>1.3. ES ir kitos tarptautinės finansinės paramos lėšos</t>
  </si>
  <si>
    <t>1.3.2.8.1 2021–2027 m. ES struktūrinių fondų lėšos</t>
  </si>
  <si>
    <t>1.4. Tikslinės paskirties valstybės biudžeto lėšos</t>
  </si>
  <si>
    <t>1.4.1.1.1 Biudžetinių įstaigų pajamų įmokos</t>
  </si>
  <si>
    <t>2. Kitos lėšos:</t>
  </si>
  <si>
    <t>2.1. Savivaldybių biudžetų lėšos</t>
  </si>
  <si>
    <t>2.2. Privačios lėšos</t>
  </si>
  <si>
    <t>2.3. Kitos viešosios lėšos</t>
  </si>
  <si>
    <t>IŠ VISO</t>
  </si>
  <si>
    <t xml:space="preserve">3 lentelė. Pažangos priemonės veiklos, poveiklės ir (arba) projektai </t>
  </si>
  <si>
    <t>Veiklos, poveiklės, projektai</t>
  </si>
  <si>
    <t>Veiklos, poveiklės, projekto tipas</t>
  </si>
  <si>
    <t>Galimi pareiškėjai arba projektų vykdytojai, kai projektai atrenkami planavimo būdu</t>
  </si>
  <si>
    <t>Galimi partneriai</t>
  </si>
  <si>
    <t>Projektų atrankos būdas</t>
  </si>
  <si>
    <t>Tiesiogiai prisidedama prie HP</t>
  </si>
  <si>
    <t>Projektų finansavimo forma</t>
  </si>
  <si>
    <t>Pažangos lėšos (eurais) ir jų finansavimo šaltiniai</t>
  </si>
  <si>
    <t>Stebėsenos rodikliai</t>
  </si>
  <si>
    <t>Įgyvendinimo pradžia (metai, ketv.)</t>
  </si>
  <si>
    <t>Įgyvendinimo pabaiga (metai, ketv.)</t>
  </si>
  <si>
    <t>Iš viso</t>
  </si>
  <si>
    <t>Iš jų Lietuvos Respublikos valstybės biudžeto asignavimų lėšos, ne daugiau kaip</t>
  </si>
  <si>
    <t>Iš jų kitos lėšos, ne mažiau kaip</t>
  </si>
  <si>
    <t>Rodiklio kodas, pavadinimas ir matavimo vienetai</t>
  </si>
  <si>
    <t>Siektina rodiklio reikšmė (metai)</t>
  </si>
  <si>
    <t>Valstybės biudžeto lėšos</t>
  </si>
  <si>
    <t>ES ir kitos tarptautinės paramos bendrojo finansavimo lėšos</t>
  </si>
  <si>
    <t>ES ir kitos tarptautinės paramos lėšos</t>
  </si>
  <si>
    <t>1. Socialinio būsto fondo ir socialinių paslaugų plėtra Tauragės regione</t>
  </si>
  <si>
    <t>I</t>
  </si>
  <si>
    <t>Tauragės regiono savivaldybių administracijos</t>
  </si>
  <si>
    <t>Planavimo</t>
  </si>
  <si>
    <t>Taip / Darnaus vystymosi (DV), Lygios galimybės visiems (LGV)</t>
  </si>
  <si>
    <t>Dotacija</t>
  </si>
  <si>
    <t>R.B.2.2067 Naujų arba modernizuotų socialinių būstų naudotojų skaičius per metus</t>
  </si>
  <si>
    <t>2024 III</t>
  </si>
  <si>
    <t>2029 III</t>
  </si>
  <si>
    <t>P.B.2.0065 Naujų arba modernizuotų socialinių būstų talpumas</t>
  </si>
  <si>
    <t>R.S.2.3031 Asmenų, turinčių intelekto ir (ar) psichikos negalią, gavusių paslaugas naujoje ar modernizuotoje infrastruktūroje skaičius per metus</t>
  </si>
  <si>
    <t>P.S.2.1030 Paslaugų intelekto ir (ar) psichikos negalią turintiems asmenims vietų skaičius naujoje ar modernizuotoje infrastruktūroje</t>
  </si>
  <si>
    <t>R.S.2.3033 Socialiai pažeidžiamų, socialinę riziką (atskirtį) patiriančių asmenų, gavusių paslaugas naujoje ar modernizuotoje infrastruktūroje skaičius per metus</t>
  </si>
  <si>
    <t>P.S.2.1031 Paslaugų socialiai pažeidžiamiems, socialinę riziką (atskirtį) patiriantiems asmenims vietų skaičius naujoje ar modernizuotoje infrastruktūroje</t>
  </si>
  <si>
    <t>R.B.2.2074 Naujos arba modernizuotos socialinės rūpybos infrastruktūros naudotojų skaičius per metus</t>
  </si>
  <si>
    <t>P.B.2.0070 Naujos arba modernizuotos socialinės rūpybos infrastruktūros (ne būsto) talpumas</t>
  </si>
  <si>
    <t xml:space="preserve">1.1. Socialinio būsto fondo ir apsaugoto būsto paslaugų plėtra Jurbarko rajono savivaldybėje
</t>
  </si>
  <si>
    <t>Jurbarko rajono savivaldybės administracija</t>
  </si>
  <si>
    <t>Taip DV, LGV</t>
  </si>
  <si>
    <t>2025 I</t>
  </si>
  <si>
    <t>2027 III</t>
  </si>
  <si>
    <t xml:space="preserve">1.2. Socialinio būsto fondo plėtra Pagėgių savivaldybėje
</t>
  </si>
  <si>
    <t>Pagėgių savivaldybės administracija</t>
  </si>
  <si>
    <t>2025 II</t>
  </si>
  <si>
    <t>2028 IV</t>
  </si>
  <si>
    <t xml:space="preserve">1.3. Apsaugoto būsto paslaugų plėtra Pagėgių savivaldybėje
</t>
  </si>
  <si>
    <t>2028 III</t>
  </si>
  <si>
    <t xml:space="preserve">1.4. Socialinių paslaugų plėtra Pagėgių savivaldybėje
</t>
  </si>
  <si>
    <t>1.5. Socialinio būsto fondo ir socialinių paslaugų plėtra Šilalės rajono savivaldybėje</t>
  </si>
  <si>
    <t>Šilalės rajono savivaldybės administracija</t>
  </si>
  <si>
    <t xml:space="preserve">1.6. Apsaugoto būsto paslaugų plėtra Šilalės rajono savivaldybėje
</t>
  </si>
  <si>
    <t xml:space="preserve">1.7. Socialinių paslaugų įstaigų senyvo amžiaus asmenims infrastruktūros modernizavimas ir plėtra Šilalės rajono savivaldybėje
</t>
  </si>
  <si>
    <t>2026 I</t>
  </si>
  <si>
    <t>1.8. Socialinio būsto fondo plėtra Tauragės rajono savivaldybėje</t>
  </si>
  <si>
    <t>Tauragės rajono savivaldybės administracija</t>
  </si>
  <si>
    <t>1.9. Socialinių paslaugų asmenims, turintiems intelekto ir (ar) psichikos negalią, plėtra Tauragės rajono savivaldybėje</t>
  </si>
  <si>
    <t>1.10. Nestacionarių socialinių paslaugų plėtra Tauragės rajono savivaldybėje</t>
  </si>
  <si>
    <t>1.11. Socialinių paslaugų įstaigų senyvo amžiaus asmenims infrastruktūros modernizavimas ir plėtra Tauragės rajono savivaldybėje</t>
  </si>
  <si>
    <t>1.12. Grupinių gyvenimo namų, skirtų asmenims, turintiems intelekto ir (ar) psichikos
negalią įrengimas Tauragės rajono savivaldybėje</t>
  </si>
  <si>
    <t>2025 III</t>
  </si>
  <si>
    <t>2. Socialinio būsto fondo plėtra visiems jo laukiantiems asmenims (šeimoms)</t>
  </si>
  <si>
    <t>R.B.2.2967 Naujų arba modernizuotų įperkamų, tvarių socialinių būstų naudotojų skaičius per metus (naudotojai per metus)</t>
  </si>
  <si>
    <t>2027 II</t>
  </si>
  <si>
    <t>2030 II</t>
  </si>
  <si>
    <t>P.B.2.0965 Naujo arba modernizuoto įperkamo, tvaraus socialinio būsto talpumas (asmenys)</t>
  </si>
  <si>
    <t>2.1. Socialinio būsto fondo plėtra visiems jo laukiantiems asmenims (šeimoms) Tauragės rajono savivaldybėje</t>
  </si>
  <si>
    <t>Iš viso pažangos priemonės veikloms:</t>
  </si>
  <si>
    <t xml:space="preserve">4 lentelė. Pažangos priemonės specialieji projektų atrankos kriterijai </t>
  </si>
  <si>
    <t>Specialieji projektų atrankos kriterijai</t>
  </si>
  <si>
    <t>Pažangos priemonės veikla (-os)</t>
  </si>
  <si>
    <t xml:space="preserve">Atitikties specialiajam projektų atrankos kriterijui 
vertinimo aspektai </t>
  </si>
  <si>
    <t>Specialieji projektų atrankos kriterijai nebus taikomi</t>
  </si>
  <si>
    <t xml:space="preserve">5 lentelė. Pažangos priemonės prioritetiniai projektų atrankos kriterijai </t>
  </si>
  <si>
    <t>Prioritetinis projektų atrankos kriterijus</t>
  </si>
  <si>
    <t xml:space="preserve">Atitikties prioritetiniam projektų atrankos kriterijui vertinimo aspektai </t>
  </si>
  <si>
    <t>Prioritetiniai projektų atrankos kriterijai nebus taikomi, nes visi projektai pažangos priemonėje bus atrenkami planavimo būdu</t>
  </si>
  <si>
    <t xml:space="preserve">6 lentelė. Reikalavimai projektams </t>
  </si>
  <si>
    <t>Veikla (-os) ir (ar) poveiklė (-ės), kurios projektams taikomas reikalavimas</t>
  </si>
  <si>
    <t>Reikalavimai projektams</t>
  </si>
  <si>
    <t>Socialinio būsto ir socialinių paslaugų plėtra Tauragės regione</t>
  </si>
  <si>
    <r>
      <t>Išankstinės sąlygos ir reikalavimai projektams yra nurodyti Socialinės apsaugos ir darbo ministerijos regioninės pažangos priemonės finansavimo gairėse</t>
    </r>
    <r>
      <rPr>
        <vertAlign val="superscript"/>
        <sz val="11"/>
        <color rgb="FF000000"/>
        <rFont val="Times New Roman"/>
        <family val="1"/>
        <charset val="186"/>
      </rPr>
      <t>163</t>
    </r>
    <r>
      <rPr>
        <sz val="11"/>
        <color rgb="FF000000"/>
        <rFont val="Times New Roman"/>
        <family val="1"/>
        <charset val="186"/>
      </rPr>
      <t xml:space="preserve">. Kiti reikalavimai projektams nebus taikomi. </t>
    </r>
  </si>
  <si>
    <t xml:space="preserve">7 lentelė. Kiti reikalavimai dėl pažangos priemonės įgyvendinimo </t>
  </si>
  <si>
    <t>Reikalavimai</t>
  </si>
  <si>
    <t>Regioninės pažangos priemonės Nr. 09-003-02-02-11 (RE) „Sumažinti pažeidžiamų visuomenės grupių gerovės teritorinius skirtumus“ finansavimo gairės. Patvirtinta Lietuvos Respublikos socialinės apsaugos ir darbo ministro 2023 m. birželio 30 d. įsakymu Nr. A1-439.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</si>
</sst>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000\ _€_-;\-* #,##0.0000000\ _€_-;_-* &quot;-&quot;??\ _€_-;_-@_-"/>
  </numFmts>
  <fonts count="16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11"/>
      <color rgb="FFFF0000"/>
      <name val="Calibri"/>
      <family val="2"/>
    </font>
    <font>
      <b/>
      <sz val="12"/>
      <name val="Times New Roman"/>
      <family val="1"/>
      <charset val="186"/>
    </font>
    <font>
      <sz val="11"/>
      <name val="Calibri"/>
      <family val="2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FF0000"/>
      <name val="Calibri"/>
      <family val="2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Calibri"/>
      <family val="2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Times New Roman"/>
      <family val="1"/>
      <charset val="186"/>
    </font>
    <font>
      <vertAlign val="superscript"/>
      <sz val="11"/>
      <color rgb="FF000000"/>
      <name val="Times New Roman"/>
      <family val="1"/>
      <charset val="186"/>
    </font>
    <font>
      <i/>
      <sz val="11"/>
      <color rgb="FF0563C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top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8" fillId="0" borderId="0" xfId="0" applyFont="1"/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left" wrapText="1"/>
    </xf>
    <xf numFmtId="4" fontId="7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10" fillId="0" borderId="0" xfId="0" applyFont="1"/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wrapText="1"/>
    </xf>
    <xf numFmtId="4" fontId="4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4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3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4" fontId="7" fillId="0" borderId="14" xfId="0" applyNumberFormat="1" applyFont="1" applyBorder="1" applyAlignment="1">
      <alignment horizontal="center" vertical="top" wrapText="1"/>
    </xf>
    <xf numFmtId="2" fontId="7" fillId="0" borderId="14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wrapText="1"/>
    </xf>
    <xf numFmtId="1" fontId="7" fillId="0" borderId="14" xfId="0" applyNumberFormat="1" applyFont="1" applyBorder="1" applyAlignment="1">
      <alignment horizontal="center" wrapText="1"/>
    </xf>
    <xf numFmtId="4" fontId="7" fillId="0" borderId="7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3" fontId="9" fillId="0" borderId="3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right"/>
    </xf>
    <xf numFmtId="43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0" xfId="0" applyFont="1"/>
    <xf numFmtId="164" fontId="3" fillId="0" borderId="0" xfId="0" applyNumberFormat="1" applyFont="1"/>
    <xf numFmtId="0" fontId="9" fillId="0" borderId="1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4" fillId="0" borderId="0" xfId="0" applyFont="1"/>
    <xf numFmtId="0" fontId="15" fillId="0" borderId="0" xfId="1" applyFont="1" applyFill="1" applyBorder="1"/>
  </cellXfs>
  <cellStyles count="2">
    <cellStyle name="Hipersaitas" xfId="1" builtinId="8"/>
    <cellStyle name="Įprastas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tar.lt/portal/lt/legalAct/ef15f970173e11ee9f7ec2ffce8b47bc/a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60B18-0786-4343-8D4B-E81914D9CC84}">
  <sheetPr>
    <pageSetUpPr fitToPage="1"/>
  </sheetPr>
  <dimension ref="A1:Q154"/>
  <sheetViews>
    <sheetView tabSelected="1" zoomScale="75" zoomScaleNormal="75" workbookViewId="0">
      <selection sqref="A1:XFD1048576"/>
    </sheetView>
  </sheetViews>
  <sheetFormatPr defaultColWidth="8.7265625" defaultRowHeight="14.5" x14ac:dyDescent="0.35"/>
  <cols>
    <col min="1" max="1" width="8.7265625" style="2"/>
    <col min="2" max="2" width="22.453125" style="2" customWidth="1"/>
    <col min="3" max="3" width="12.7265625" style="2" customWidth="1"/>
    <col min="4" max="4" width="19.54296875" style="2" customWidth="1"/>
    <col min="5" max="5" width="11.7265625" style="2" customWidth="1"/>
    <col min="6" max="6" width="11.453125" style="2" customWidth="1"/>
    <col min="7" max="7" width="13.453125" style="2" customWidth="1"/>
    <col min="8" max="8" width="11.54296875" style="2" customWidth="1"/>
    <col min="9" max="9" width="18.26953125" style="2" customWidth="1"/>
    <col min="10" max="10" width="10.54296875" style="2" customWidth="1"/>
    <col min="11" max="11" width="14.54296875" style="2" customWidth="1"/>
    <col min="12" max="13" width="16.7265625" style="2" customWidth="1"/>
    <col min="14" max="14" width="44.54296875" style="2" customWidth="1"/>
    <col min="15" max="15" width="12.453125" style="2" customWidth="1"/>
    <col min="16" max="17" width="14.453125" style="2" customWidth="1"/>
    <col min="18" max="16384" width="8.7265625" style="2"/>
  </cols>
  <sheetData>
    <row r="1" spans="2:17" ht="15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s="4" customFormat="1" ht="15.5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s="4" customFormat="1" ht="15.5" x14ac:dyDescent="0.35">
      <c r="C3" s="5"/>
      <c r="D3" s="5"/>
      <c r="E3" s="5"/>
      <c r="F3" s="5"/>
      <c r="G3" s="6" t="s">
        <v>1</v>
      </c>
      <c r="H3" s="6"/>
      <c r="I3" s="5" t="s">
        <v>2</v>
      </c>
      <c r="J3" s="5"/>
      <c r="K3" s="5"/>
      <c r="L3" s="5"/>
      <c r="M3" s="5"/>
      <c r="N3" s="5"/>
      <c r="O3" s="5"/>
      <c r="P3" s="5"/>
      <c r="Q3" s="5"/>
    </row>
    <row r="4" spans="2:17" s="4" customFormat="1" ht="15.5" x14ac:dyDescent="0.3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7" s="4" customFormat="1" ht="15.5" x14ac:dyDescent="0.35">
      <c r="B5" s="8" t="s">
        <v>3</v>
      </c>
      <c r="C5" s="8"/>
      <c r="D5" s="8"/>
      <c r="E5" s="8"/>
      <c r="F5" s="8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2:17" s="4" customFormat="1" ht="21.65" customHeight="1" x14ac:dyDescent="0.35">
      <c r="B6" s="9" t="s">
        <v>4</v>
      </c>
      <c r="C6" s="10" t="s">
        <v>5</v>
      </c>
      <c r="D6" s="11" t="s">
        <v>6</v>
      </c>
      <c r="E6" s="12"/>
      <c r="F6" s="12"/>
      <c r="G6" s="13"/>
      <c r="H6" s="14" t="s">
        <v>7</v>
      </c>
      <c r="I6" s="14"/>
      <c r="J6" s="14"/>
      <c r="K6" s="9" t="s">
        <v>8</v>
      </c>
      <c r="L6" s="9"/>
      <c r="M6" s="9"/>
      <c r="N6" s="9"/>
    </row>
    <row r="7" spans="2:17" s="4" customFormat="1" ht="34.4" customHeight="1" x14ac:dyDescent="0.35">
      <c r="B7" s="9"/>
      <c r="C7" s="15"/>
      <c r="D7" s="16"/>
      <c r="E7" s="17"/>
      <c r="F7" s="17"/>
      <c r="G7" s="18"/>
      <c r="H7" s="14"/>
      <c r="I7" s="14"/>
      <c r="J7" s="14"/>
      <c r="K7" s="14" t="s">
        <v>9</v>
      </c>
      <c r="L7" s="14"/>
      <c r="M7" s="14"/>
      <c r="N7" s="19" t="s">
        <v>10</v>
      </c>
      <c r="O7" s="20"/>
      <c r="P7" s="20"/>
      <c r="Q7" s="20"/>
    </row>
    <row r="8" spans="2:17" s="4" customFormat="1" ht="15.5" x14ac:dyDescent="0.35">
      <c r="B8" s="21">
        <v>1</v>
      </c>
      <c r="C8" s="21">
        <v>2</v>
      </c>
      <c r="D8" s="22">
        <v>3</v>
      </c>
      <c r="E8" s="23"/>
      <c r="F8" s="23"/>
      <c r="G8" s="24"/>
      <c r="H8" s="25">
        <v>4</v>
      </c>
      <c r="I8" s="25"/>
      <c r="J8" s="25"/>
      <c r="K8" s="25">
        <v>5</v>
      </c>
      <c r="L8" s="25"/>
      <c r="M8" s="25"/>
      <c r="N8" s="21">
        <v>6</v>
      </c>
    </row>
    <row r="9" spans="2:17" ht="19.5" customHeight="1" x14ac:dyDescent="0.35">
      <c r="B9" s="26" t="s">
        <v>11</v>
      </c>
      <c r="C9" s="26" t="s">
        <v>12</v>
      </c>
      <c r="D9" s="27" t="s">
        <v>13</v>
      </c>
      <c r="E9" s="28"/>
      <c r="F9" s="28"/>
      <c r="G9" s="29"/>
      <c r="H9" s="30">
        <v>0</v>
      </c>
      <c r="I9" s="31"/>
      <c r="J9" s="32"/>
      <c r="K9" s="30">
        <v>0</v>
      </c>
      <c r="L9" s="31"/>
      <c r="M9" s="32"/>
      <c r="N9" s="33">
        <v>200</v>
      </c>
    </row>
    <row r="10" spans="2:17" ht="19.5" customHeight="1" x14ac:dyDescent="0.35">
      <c r="B10" s="34"/>
      <c r="C10" s="34"/>
      <c r="D10" s="35"/>
      <c r="E10" s="36"/>
      <c r="F10" s="36"/>
      <c r="G10" s="37"/>
      <c r="H10" s="38" t="s">
        <v>14</v>
      </c>
      <c r="I10" s="39"/>
      <c r="J10" s="40"/>
      <c r="K10" s="38" t="s">
        <v>15</v>
      </c>
      <c r="L10" s="39"/>
      <c r="M10" s="40"/>
      <c r="N10" s="41" t="s">
        <v>16</v>
      </c>
    </row>
    <row r="11" spans="2:17" ht="28.15" customHeight="1" x14ac:dyDescent="0.35">
      <c r="B11" s="26" t="s">
        <v>17</v>
      </c>
      <c r="C11" s="42" t="s">
        <v>18</v>
      </c>
      <c r="D11" s="43" t="s">
        <v>19</v>
      </c>
      <c r="E11" s="43"/>
      <c r="F11" s="43"/>
      <c r="G11" s="43"/>
      <c r="H11" s="44">
        <v>0</v>
      </c>
      <c r="I11" s="45"/>
      <c r="J11" s="45"/>
      <c r="K11" s="44">
        <v>0</v>
      </c>
      <c r="L11" s="45"/>
      <c r="M11" s="45"/>
      <c r="N11" s="46">
        <f>O48</f>
        <v>63</v>
      </c>
    </row>
    <row r="12" spans="2:17" ht="28.15" customHeight="1" x14ac:dyDescent="0.35">
      <c r="B12" s="34"/>
      <c r="C12" s="42"/>
      <c r="D12" s="43"/>
      <c r="E12" s="43"/>
      <c r="F12" s="43"/>
      <c r="G12" s="43"/>
      <c r="H12" s="38" t="s">
        <v>14</v>
      </c>
      <c r="I12" s="39"/>
      <c r="J12" s="40"/>
      <c r="K12" s="38" t="s">
        <v>15</v>
      </c>
      <c r="L12" s="39"/>
      <c r="M12" s="40"/>
      <c r="N12" s="47" t="str">
        <f t="shared" ref="N12:N14" si="0">O49</f>
        <v>(2029)</v>
      </c>
    </row>
    <row r="13" spans="2:17" ht="28.15" customHeight="1" x14ac:dyDescent="0.35">
      <c r="B13" s="26" t="s">
        <v>20</v>
      </c>
      <c r="C13" s="42" t="s">
        <v>21</v>
      </c>
      <c r="D13" s="43" t="s">
        <v>22</v>
      </c>
      <c r="E13" s="43"/>
      <c r="F13" s="43"/>
      <c r="G13" s="43"/>
      <c r="H13" s="48">
        <v>0</v>
      </c>
      <c r="I13" s="26"/>
      <c r="J13" s="26"/>
      <c r="K13" s="48">
        <v>0</v>
      </c>
      <c r="L13" s="26"/>
      <c r="M13" s="26"/>
      <c r="N13" s="46">
        <f>O52</f>
        <v>57</v>
      </c>
    </row>
    <row r="14" spans="2:17" ht="28.15" customHeight="1" x14ac:dyDescent="0.35">
      <c r="B14" s="34"/>
      <c r="C14" s="42"/>
      <c r="D14" s="43"/>
      <c r="E14" s="43"/>
      <c r="F14" s="43"/>
      <c r="G14" s="43"/>
      <c r="H14" s="38" t="s">
        <v>14</v>
      </c>
      <c r="I14" s="39"/>
      <c r="J14" s="40"/>
      <c r="K14" s="38" t="s">
        <v>15</v>
      </c>
      <c r="L14" s="39"/>
      <c r="M14" s="40"/>
      <c r="N14" s="47" t="str">
        <f t="shared" si="0"/>
        <v>(2029)</v>
      </c>
    </row>
    <row r="15" spans="2:17" ht="28.15" customHeight="1" x14ac:dyDescent="0.35">
      <c r="B15" s="49" t="s">
        <v>23</v>
      </c>
      <c r="C15" s="42" t="s">
        <v>24</v>
      </c>
      <c r="D15" s="43" t="s">
        <v>25</v>
      </c>
      <c r="E15" s="43"/>
      <c r="F15" s="43"/>
      <c r="G15" s="43"/>
      <c r="H15" s="50">
        <v>0</v>
      </c>
      <c r="I15" s="51"/>
      <c r="J15" s="52"/>
      <c r="K15" s="50">
        <v>0</v>
      </c>
      <c r="L15" s="51"/>
      <c r="M15" s="52"/>
      <c r="N15" s="53">
        <f>O56</f>
        <v>85</v>
      </c>
    </row>
    <row r="16" spans="2:17" ht="28.15" customHeight="1" x14ac:dyDescent="0.35">
      <c r="B16" s="49"/>
      <c r="C16" s="42"/>
      <c r="D16" s="43"/>
      <c r="E16" s="43"/>
      <c r="F16" s="43"/>
      <c r="G16" s="43"/>
      <c r="H16" s="54" t="s">
        <v>14</v>
      </c>
      <c r="I16" s="55"/>
      <c r="J16" s="56"/>
      <c r="K16" s="54" t="s">
        <v>15</v>
      </c>
      <c r="L16" s="55"/>
      <c r="M16" s="56"/>
      <c r="N16" s="57" t="s">
        <v>16</v>
      </c>
    </row>
    <row r="17" spans="2:14" s="58" customFormat="1" ht="28.15" customHeight="1" x14ac:dyDescent="0.35">
      <c r="B17" s="49" t="s">
        <v>26</v>
      </c>
      <c r="C17" s="42" t="s">
        <v>27</v>
      </c>
      <c r="D17" s="43" t="s">
        <v>28</v>
      </c>
      <c r="E17" s="43"/>
      <c r="F17" s="43"/>
      <c r="G17" s="43"/>
      <c r="H17" s="50">
        <v>0</v>
      </c>
      <c r="I17" s="51"/>
      <c r="J17" s="52"/>
      <c r="K17" s="50" t="s">
        <v>29</v>
      </c>
      <c r="L17" s="51"/>
      <c r="M17" s="52"/>
      <c r="N17" s="53">
        <v>23</v>
      </c>
    </row>
    <row r="18" spans="2:14" s="58" customFormat="1" ht="28.15" customHeight="1" x14ac:dyDescent="0.35">
      <c r="B18" s="49"/>
      <c r="C18" s="42"/>
      <c r="D18" s="43"/>
      <c r="E18" s="43"/>
      <c r="F18" s="43"/>
      <c r="G18" s="43"/>
      <c r="H18" s="54" t="s">
        <v>30</v>
      </c>
      <c r="I18" s="55"/>
      <c r="J18" s="56"/>
      <c r="K18" s="54" t="s">
        <v>29</v>
      </c>
      <c r="L18" s="55"/>
      <c r="M18" s="56"/>
      <c r="N18" s="57" t="s">
        <v>31</v>
      </c>
    </row>
    <row r="21" spans="2:14" s="4" customFormat="1" ht="15.5" x14ac:dyDescent="0.35">
      <c r="B21" s="8" t="s">
        <v>32</v>
      </c>
      <c r="C21" s="8"/>
      <c r="D21" s="8"/>
      <c r="E21" s="8"/>
      <c r="F21" s="8"/>
      <c r="G21" s="8"/>
    </row>
    <row r="22" spans="2:14" s="4" customFormat="1" ht="15.5" x14ac:dyDescent="0.35">
      <c r="B22" s="59" t="s">
        <v>33</v>
      </c>
      <c r="C22" s="59"/>
      <c r="D22" s="59"/>
      <c r="E22" s="59"/>
      <c r="F22" s="59" t="s">
        <v>34</v>
      </c>
      <c r="G22" s="59"/>
      <c r="H22" s="59"/>
    </row>
    <row r="23" spans="2:14" s="4" customFormat="1" ht="15.5" x14ac:dyDescent="0.35">
      <c r="B23" s="60">
        <v>1</v>
      </c>
      <c r="C23" s="60"/>
      <c r="D23" s="60"/>
      <c r="E23" s="60"/>
      <c r="F23" s="60">
        <v>2</v>
      </c>
      <c r="G23" s="60"/>
      <c r="H23" s="60"/>
    </row>
    <row r="24" spans="2:14" ht="15.4" customHeight="1" x14ac:dyDescent="0.35">
      <c r="B24" s="61" t="s">
        <v>35</v>
      </c>
      <c r="C24" s="61"/>
      <c r="D24" s="61"/>
      <c r="E24" s="61"/>
      <c r="F24" s="62">
        <f>F29</f>
        <v>18199892.640000001</v>
      </c>
      <c r="G24" s="62"/>
      <c r="H24" s="62"/>
    </row>
    <row r="25" spans="2:14" ht="15.4" customHeight="1" x14ac:dyDescent="0.35">
      <c r="B25" s="63" t="s">
        <v>36</v>
      </c>
      <c r="C25" s="63"/>
      <c r="D25" s="63"/>
      <c r="E25" s="63"/>
      <c r="F25" s="64">
        <f>F26</f>
        <v>0</v>
      </c>
      <c r="G25" s="64"/>
      <c r="H25" s="64"/>
    </row>
    <row r="26" spans="2:14" ht="15.4" customHeight="1" x14ac:dyDescent="0.35">
      <c r="B26" s="65" t="s">
        <v>37</v>
      </c>
      <c r="C26" s="65"/>
      <c r="D26" s="65"/>
      <c r="E26" s="65"/>
      <c r="F26" s="64">
        <f>J132</f>
        <v>0</v>
      </c>
      <c r="G26" s="64"/>
      <c r="H26" s="64"/>
    </row>
    <row r="27" spans="2:14" ht="31.4" customHeight="1" x14ac:dyDescent="0.35">
      <c r="B27" s="63" t="s">
        <v>38</v>
      </c>
      <c r="C27" s="63"/>
      <c r="D27" s="63"/>
      <c r="E27" s="63"/>
      <c r="F27" s="64">
        <f>F28</f>
        <v>0</v>
      </c>
      <c r="G27" s="64"/>
      <c r="H27" s="64"/>
    </row>
    <row r="28" spans="2:14" ht="15.4" customHeight="1" x14ac:dyDescent="0.35">
      <c r="B28" s="65" t="s">
        <v>39</v>
      </c>
      <c r="C28" s="65"/>
      <c r="D28" s="65"/>
      <c r="E28" s="65"/>
      <c r="F28" s="64">
        <f>K132</f>
        <v>0</v>
      </c>
      <c r="G28" s="64"/>
      <c r="H28" s="64"/>
    </row>
    <row r="29" spans="2:14" ht="15.4" customHeight="1" x14ac:dyDescent="0.35">
      <c r="B29" s="61" t="s">
        <v>40</v>
      </c>
      <c r="C29" s="61"/>
      <c r="D29" s="61"/>
      <c r="E29" s="61"/>
      <c r="F29" s="62">
        <f>F30</f>
        <v>18199892.640000001</v>
      </c>
      <c r="G29" s="62"/>
      <c r="H29" s="62"/>
    </row>
    <row r="30" spans="2:14" ht="15.5" x14ac:dyDescent="0.35">
      <c r="B30" s="66" t="s">
        <v>41</v>
      </c>
      <c r="C30" s="66"/>
      <c r="D30" s="66"/>
      <c r="E30" s="66"/>
      <c r="F30" s="64">
        <f>L132</f>
        <v>18199892.640000001</v>
      </c>
      <c r="G30" s="64"/>
      <c r="H30" s="64"/>
    </row>
    <row r="31" spans="2:14" ht="15.4" customHeight="1" x14ac:dyDescent="0.35">
      <c r="B31" s="63" t="s">
        <v>42</v>
      </c>
      <c r="C31" s="63"/>
      <c r="D31" s="63"/>
      <c r="E31" s="63"/>
      <c r="F31" s="64">
        <f>F32</f>
        <v>0</v>
      </c>
      <c r="G31" s="64"/>
      <c r="H31" s="64"/>
    </row>
    <row r="32" spans="2:14" ht="15.4" customHeight="1" x14ac:dyDescent="0.35">
      <c r="B32" s="65" t="s">
        <v>43</v>
      </c>
      <c r="C32" s="65"/>
      <c r="D32" s="65"/>
      <c r="E32" s="65"/>
      <c r="F32" s="64">
        <v>0</v>
      </c>
      <c r="G32" s="64"/>
      <c r="H32" s="64"/>
    </row>
    <row r="33" spans="2:17" ht="15.4" customHeight="1" x14ac:dyDescent="0.35">
      <c r="B33" s="61" t="s">
        <v>44</v>
      </c>
      <c r="C33" s="61"/>
      <c r="D33" s="61"/>
      <c r="E33" s="61"/>
      <c r="F33" s="62">
        <f>F34</f>
        <v>3117628.1300000004</v>
      </c>
      <c r="G33" s="62"/>
      <c r="H33" s="62"/>
    </row>
    <row r="34" spans="2:17" ht="15.5" x14ac:dyDescent="0.35">
      <c r="B34" s="66" t="s">
        <v>45</v>
      </c>
      <c r="C34" s="66"/>
      <c r="D34" s="66"/>
      <c r="E34" s="66"/>
      <c r="F34" s="64">
        <f>M132</f>
        <v>3117628.1300000004</v>
      </c>
      <c r="G34" s="64"/>
      <c r="H34" s="64"/>
    </row>
    <row r="35" spans="2:17" ht="15.5" x14ac:dyDescent="0.35">
      <c r="B35" s="65" t="s">
        <v>46</v>
      </c>
      <c r="C35" s="65"/>
      <c r="D35" s="65"/>
      <c r="E35" s="65"/>
      <c r="F35" s="64">
        <v>0</v>
      </c>
      <c r="G35" s="64"/>
      <c r="H35" s="64"/>
    </row>
    <row r="36" spans="2:17" ht="15.4" customHeight="1" x14ac:dyDescent="0.35">
      <c r="B36" s="65" t="s">
        <v>47</v>
      </c>
      <c r="C36" s="65"/>
      <c r="D36" s="65"/>
      <c r="E36" s="65"/>
      <c r="F36" s="64">
        <v>0</v>
      </c>
      <c r="G36" s="64"/>
      <c r="H36" s="64"/>
    </row>
    <row r="37" spans="2:17" ht="15.4" customHeight="1" x14ac:dyDescent="0.35">
      <c r="B37" s="61" t="s">
        <v>48</v>
      </c>
      <c r="C37" s="61"/>
      <c r="D37" s="61"/>
      <c r="E37" s="61"/>
      <c r="F37" s="62">
        <f>I132</f>
        <v>21317520.77</v>
      </c>
      <c r="G37" s="62"/>
      <c r="H37" s="62"/>
    </row>
    <row r="39" spans="2:17" s="68" customFormat="1" ht="15.5" x14ac:dyDescent="0.35">
      <c r="B39" s="67" t="s">
        <v>49</v>
      </c>
      <c r="C39" s="67"/>
      <c r="D39" s="67"/>
      <c r="E39" s="67"/>
      <c r="F39" s="67"/>
      <c r="G39" s="67"/>
      <c r="H39" s="67"/>
    </row>
    <row r="40" spans="2:17" s="68" customFormat="1" ht="16.399999999999999" customHeight="1" x14ac:dyDescent="0.35">
      <c r="B40" s="69" t="s">
        <v>50</v>
      </c>
      <c r="C40" s="70" t="s">
        <v>51</v>
      </c>
      <c r="D40" s="70" t="s">
        <v>52</v>
      </c>
      <c r="E40" s="70" t="s">
        <v>53</v>
      </c>
      <c r="F40" s="70" t="s">
        <v>54</v>
      </c>
      <c r="G40" s="70" t="s">
        <v>55</v>
      </c>
      <c r="H40" s="70" t="s">
        <v>56</v>
      </c>
      <c r="I40" s="70" t="s">
        <v>57</v>
      </c>
      <c r="J40" s="70"/>
      <c r="K40" s="70"/>
      <c r="L40" s="70"/>
      <c r="M40" s="70"/>
      <c r="N40" s="70" t="s">
        <v>58</v>
      </c>
      <c r="O40" s="70"/>
      <c r="P40" s="70" t="s">
        <v>59</v>
      </c>
      <c r="Q40" s="70" t="s">
        <v>60</v>
      </c>
    </row>
    <row r="41" spans="2:17" s="68" customFormat="1" ht="47.15" customHeight="1" x14ac:dyDescent="0.35">
      <c r="B41" s="71"/>
      <c r="C41" s="70"/>
      <c r="D41" s="70"/>
      <c r="E41" s="70"/>
      <c r="F41" s="70"/>
      <c r="G41" s="70"/>
      <c r="H41" s="70"/>
      <c r="I41" s="70" t="s">
        <v>61</v>
      </c>
      <c r="J41" s="70" t="s">
        <v>62</v>
      </c>
      <c r="K41" s="70"/>
      <c r="L41" s="70"/>
      <c r="M41" s="70" t="s">
        <v>63</v>
      </c>
      <c r="N41" s="70" t="s">
        <v>64</v>
      </c>
      <c r="O41" s="70" t="s">
        <v>65</v>
      </c>
      <c r="P41" s="70"/>
      <c r="Q41" s="70"/>
    </row>
    <row r="42" spans="2:17" s="68" customFormat="1" ht="96" customHeight="1" x14ac:dyDescent="0.35">
      <c r="B42" s="72"/>
      <c r="C42" s="70"/>
      <c r="D42" s="70"/>
      <c r="E42" s="70"/>
      <c r="F42" s="70"/>
      <c r="G42" s="70"/>
      <c r="H42" s="70"/>
      <c r="I42" s="70"/>
      <c r="J42" s="73" t="s">
        <v>66</v>
      </c>
      <c r="K42" s="73" t="s">
        <v>67</v>
      </c>
      <c r="L42" s="73" t="s">
        <v>68</v>
      </c>
      <c r="M42" s="70"/>
      <c r="N42" s="70"/>
      <c r="O42" s="70"/>
      <c r="P42" s="70"/>
      <c r="Q42" s="70"/>
    </row>
    <row r="43" spans="2:17" s="68" customFormat="1" ht="15.5" x14ac:dyDescent="0.35">
      <c r="B43" s="74">
        <v>1</v>
      </c>
      <c r="C43" s="74">
        <v>2</v>
      </c>
      <c r="D43" s="74">
        <v>3</v>
      </c>
      <c r="E43" s="74">
        <v>4</v>
      </c>
      <c r="F43" s="74">
        <v>5</v>
      </c>
      <c r="G43" s="74">
        <v>6</v>
      </c>
      <c r="H43" s="74">
        <v>7</v>
      </c>
      <c r="I43" s="74">
        <v>8</v>
      </c>
      <c r="J43" s="74">
        <v>9</v>
      </c>
      <c r="K43" s="74">
        <v>10</v>
      </c>
      <c r="L43" s="74">
        <v>11</v>
      </c>
      <c r="M43" s="74">
        <v>12</v>
      </c>
      <c r="N43" s="74">
        <v>13</v>
      </c>
      <c r="O43" s="74">
        <v>14</v>
      </c>
      <c r="P43" s="74">
        <v>15</v>
      </c>
      <c r="Q43" s="74">
        <v>16</v>
      </c>
    </row>
    <row r="44" spans="2:17" ht="21.65" customHeight="1" x14ac:dyDescent="0.35">
      <c r="B44" s="75" t="s">
        <v>69</v>
      </c>
      <c r="C44" s="75" t="s">
        <v>70</v>
      </c>
      <c r="D44" s="75" t="s">
        <v>71</v>
      </c>
      <c r="E44" s="75"/>
      <c r="F44" s="75" t="s">
        <v>72</v>
      </c>
      <c r="G44" s="75" t="s">
        <v>73</v>
      </c>
      <c r="H44" s="75" t="s">
        <v>74</v>
      </c>
      <c r="I44" s="76">
        <f t="shared" ref="I44:K44" si="1">SUM(I60:I123)</f>
        <v>20517520.77</v>
      </c>
      <c r="J44" s="76">
        <f t="shared" si="1"/>
        <v>0</v>
      </c>
      <c r="K44" s="76">
        <f t="shared" si="1"/>
        <v>0</v>
      </c>
      <c r="L44" s="76">
        <f>SUM(L60:L123)</f>
        <v>17439892.640000001</v>
      </c>
      <c r="M44" s="76">
        <f>SUM(M60:M123)</f>
        <v>3077628.1300000004</v>
      </c>
      <c r="N44" s="75" t="s">
        <v>75</v>
      </c>
      <c r="O44" s="77">
        <f>O60+O68+O84+O104</f>
        <v>200</v>
      </c>
      <c r="P44" s="78" t="s">
        <v>76</v>
      </c>
      <c r="Q44" s="79" t="s">
        <v>77</v>
      </c>
    </row>
    <row r="45" spans="2:17" ht="21.65" customHeight="1" x14ac:dyDescent="0.35">
      <c r="B45" s="80"/>
      <c r="C45" s="80"/>
      <c r="D45" s="80"/>
      <c r="E45" s="80"/>
      <c r="F45" s="80"/>
      <c r="G45" s="80"/>
      <c r="H45" s="80"/>
      <c r="I45" s="81"/>
      <c r="J45" s="81"/>
      <c r="K45" s="81"/>
      <c r="L45" s="81"/>
      <c r="M45" s="81"/>
      <c r="N45" s="82"/>
      <c r="O45" s="83" t="s">
        <v>16</v>
      </c>
      <c r="P45" s="84"/>
      <c r="Q45" s="85"/>
    </row>
    <row r="46" spans="2:17" ht="21.65" customHeight="1" x14ac:dyDescent="0.35">
      <c r="B46" s="80"/>
      <c r="C46" s="80"/>
      <c r="D46" s="80"/>
      <c r="E46" s="80"/>
      <c r="F46" s="80"/>
      <c r="G46" s="80"/>
      <c r="H46" s="80"/>
      <c r="I46" s="81"/>
      <c r="J46" s="81"/>
      <c r="K46" s="81"/>
      <c r="L46" s="81"/>
      <c r="M46" s="81"/>
      <c r="N46" s="75" t="s">
        <v>78</v>
      </c>
      <c r="O46" s="77">
        <f>O62+O70+O86+O106</f>
        <v>200</v>
      </c>
      <c r="P46" s="84"/>
      <c r="Q46" s="85"/>
    </row>
    <row r="47" spans="2:17" ht="21.65" customHeight="1" x14ac:dyDescent="0.35">
      <c r="B47" s="80"/>
      <c r="C47" s="80"/>
      <c r="D47" s="80"/>
      <c r="E47" s="80"/>
      <c r="F47" s="80"/>
      <c r="G47" s="80"/>
      <c r="H47" s="80"/>
      <c r="I47" s="81"/>
      <c r="J47" s="81"/>
      <c r="K47" s="81"/>
      <c r="L47" s="81"/>
      <c r="M47" s="81"/>
      <c r="N47" s="82"/>
      <c r="O47" s="83" t="s">
        <v>16</v>
      </c>
      <c r="P47" s="84"/>
      <c r="Q47" s="85"/>
    </row>
    <row r="48" spans="2:17" ht="34.15" customHeight="1" x14ac:dyDescent="0.35">
      <c r="B48" s="80"/>
      <c r="C48" s="80"/>
      <c r="D48" s="80"/>
      <c r="E48" s="80"/>
      <c r="F48" s="80"/>
      <c r="G48" s="80"/>
      <c r="H48" s="80"/>
      <c r="I48" s="81"/>
      <c r="J48" s="81"/>
      <c r="K48" s="81"/>
      <c r="L48" s="81"/>
      <c r="M48" s="81"/>
      <c r="N48" s="75" t="s">
        <v>79</v>
      </c>
      <c r="O48" s="77">
        <f>O64+O72+O76+O88+O96+O108+O120</f>
        <v>63</v>
      </c>
      <c r="P48" s="84"/>
      <c r="Q48" s="85"/>
    </row>
    <row r="49" spans="2:17" ht="34.15" customHeight="1" x14ac:dyDescent="0.35">
      <c r="B49" s="80"/>
      <c r="C49" s="80"/>
      <c r="D49" s="80"/>
      <c r="E49" s="80"/>
      <c r="F49" s="80"/>
      <c r="G49" s="80"/>
      <c r="H49" s="80"/>
      <c r="I49" s="81"/>
      <c r="J49" s="81"/>
      <c r="K49" s="81"/>
      <c r="L49" s="81"/>
      <c r="M49" s="81"/>
      <c r="N49" s="82"/>
      <c r="O49" s="83" t="s">
        <v>16</v>
      </c>
      <c r="P49" s="84"/>
      <c r="Q49" s="85"/>
    </row>
    <row r="50" spans="2:17" ht="30.65" customHeight="1" x14ac:dyDescent="0.35">
      <c r="B50" s="80"/>
      <c r="C50" s="80"/>
      <c r="D50" s="80"/>
      <c r="E50" s="80"/>
      <c r="F50" s="80"/>
      <c r="G50" s="80"/>
      <c r="H50" s="80"/>
      <c r="I50" s="81"/>
      <c r="J50" s="81"/>
      <c r="K50" s="81"/>
      <c r="L50" s="81"/>
      <c r="M50" s="81"/>
      <c r="N50" s="75" t="s">
        <v>80</v>
      </c>
      <c r="O50" s="86">
        <f>O66+O74+O78+O90+O98+O110+O122</f>
        <v>63</v>
      </c>
      <c r="P50" s="84"/>
      <c r="Q50" s="85"/>
    </row>
    <row r="51" spans="2:17" ht="30.65" customHeight="1" x14ac:dyDescent="0.35">
      <c r="B51" s="80"/>
      <c r="C51" s="80"/>
      <c r="D51" s="80"/>
      <c r="E51" s="80"/>
      <c r="F51" s="80"/>
      <c r="G51" s="80"/>
      <c r="H51" s="80"/>
      <c r="I51" s="81"/>
      <c r="J51" s="81"/>
      <c r="K51" s="81"/>
      <c r="L51" s="81"/>
      <c r="M51" s="81"/>
      <c r="N51" s="82"/>
      <c r="O51" s="83" t="s">
        <v>16</v>
      </c>
      <c r="P51" s="84"/>
      <c r="Q51" s="85"/>
    </row>
    <row r="52" spans="2:17" ht="31.5" customHeight="1" x14ac:dyDescent="0.35">
      <c r="B52" s="80"/>
      <c r="C52" s="80"/>
      <c r="D52" s="80"/>
      <c r="E52" s="80"/>
      <c r="F52" s="80"/>
      <c r="G52" s="80"/>
      <c r="H52" s="80"/>
      <c r="I52" s="81"/>
      <c r="J52" s="81"/>
      <c r="K52" s="81"/>
      <c r="L52" s="81"/>
      <c r="M52" s="81"/>
      <c r="N52" s="75" t="s">
        <v>81</v>
      </c>
      <c r="O52" s="86">
        <f>O80+O92+O112</f>
        <v>57</v>
      </c>
      <c r="P52" s="84"/>
      <c r="Q52" s="85"/>
    </row>
    <row r="53" spans="2:17" ht="31.5" customHeight="1" x14ac:dyDescent="0.35">
      <c r="B53" s="80"/>
      <c r="C53" s="80"/>
      <c r="D53" s="80"/>
      <c r="E53" s="80"/>
      <c r="F53" s="80"/>
      <c r="G53" s="80"/>
      <c r="H53" s="80"/>
      <c r="I53" s="81"/>
      <c r="J53" s="81"/>
      <c r="K53" s="81"/>
      <c r="L53" s="81"/>
      <c r="M53" s="81"/>
      <c r="N53" s="82"/>
      <c r="O53" s="83" t="s">
        <v>16</v>
      </c>
      <c r="P53" s="84"/>
      <c r="Q53" s="85"/>
    </row>
    <row r="54" spans="2:17" ht="31.15" customHeight="1" x14ac:dyDescent="0.35">
      <c r="B54" s="80"/>
      <c r="C54" s="80"/>
      <c r="D54" s="80"/>
      <c r="E54" s="80"/>
      <c r="F54" s="80"/>
      <c r="G54" s="80"/>
      <c r="H54" s="80"/>
      <c r="I54" s="81"/>
      <c r="J54" s="81"/>
      <c r="K54" s="81"/>
      <c r="L54" s="81"/>
      <c r="M54" s="81"/>
      <c r="N54" s="75" t="s">
        <v>82</v>
      </c>
      <c r="O54" s="86">
        <f>O82+O94+O114</f>
        <v>57</v>
      </c>
      <c r="P54" s="84"/>
      <c r="Q54" s="85"/>
    </row>
    <row r="55" spans="2:17" ht="31.15" customHeight="1" x14ac:dyDescent="0.35">
      <c r="B55" s="80"/>
      <c r="C55" s="80"/>
      <c r="D55" s="80"/>
      <c r="E55" s="80"/>
      <c r="F55" s="80"/>
      <c r="G55" s="80"/>
      <c r="H55" s="80"/>
      <c r="I55" s="81"/>
      <c r="J55" s="81"/>
      <c r="K55" s="81"/>
      <c r="L55" s="81"/>
      <c r="M55" s="81"/>
      <c r="N55" s="82"/>
      <c r="O55" s="83" t="s">
        <v>16</v>
      </c>
      <c r="P55" s="84"/>
      <c r="Q55" s="85"/>
    </row>
    <row r="56" spans="2:17" ht="23.65" customHeight="1" x14ac:dyDescent="0.35">
      <c r="B56" s="80"/>
      <c r="C56" s="80"/>
      <c r="D56" s="80"/>
      <c r="E56" s="80"/>
      <c r="F56" s="80"/>
      <c r="G56" s="80"/>
      <c r="H56" s="80"/>
      <c r="I56" s="81"/>
      <c r="J56" s="81"/>
      <c r="K56" s="81"/>
      <c r="L56" s="81"/>
      <c r="M56" s="81"/>
      <c r="N56" s="75" t="s">
        <v>83</v>
      </c>
      <c r="O56" s="86">
        <f>O100+O116</f>
        <v>85</v>
      </c>
      <c r="P56" s="84"/>
      <c r="Q56" s="85"/>
    </row>
    <row r="57" spans="2:17" ht="23.65" customHeight="1" x14ac:dyDescent="0.35">
      <c r="B57" s="80"/>
      <c r="C57" s="80"/>
      <c r="D57" s="80"/>
      <c r="E57" s="80"/>
      <c r="F57" s="80"/>
      <c r="G57" s="80"/>
      <c r="H57" s="80"/>
      <c r="I57" s="81"/>
      <c r="J57" s="81"/>
      <c r="K57" s="81"/>
      <c r="L57" s="81"/>
      <c r="M57" s="81"/>
      <c r="N57" s="82"/>
      <c r="O57" s="83" t="s">
        <v>16</v>
      </c>
      <c r="P57" s="84"/>
      <c r="Q57" s="85"/>
    </row>
    <row r="58" spans="2:17" ht="23.65" customHeight="1" x14ac:dyDescent="0.35">
      <c r="B58" s="80"/>
      <c r="C58" s="80"/>
      <c r="D58" s="80"/>
      <c r="E58" s="80"/>
      <c r="F58" s="80"/>
      <c r="G58" s="80"/>
      <c r="H58" s="80"/>
      <c r="I58" s="81"/>
      <c r="J58" s="81"/>
      <c r="K58" s="81"/>
      <c r="L58" s="81"/>
      <c r="M58" s="81"/>
      <c r="N58" s="75" t="s">
        <v>84</v>
      </c>
      <c r="O58" s="86">
        <f>O102+O118</f>
        <v>85</v>
      </c>
      <c r="P58" s="84"/>
      <c r="Q58" s="85"/>
    </row>
    <row r="59" spans="2:17" ht="23.65" customHeight="1" x14ac:dyDescent="0.35">
      <c r="B59" s="82"/>
      <c r="C59" s="82"/>
      <c r="D59" s="82"/>
      <c r="E59" s="82"/>
      <c r="F59" s="82"/>
      <c r="G59" s="82"/>
      <c r="H59" s="82"/>
      <c r="I59" s="87"/>
      <c r="J59" s="87"/>
      <c r="K59" s="87"/>
      <c r="L59" s="87"/>
      <c r="M59" s="87"/>
      <c r="N59" s="82"/>
      <c r="O59" s="83" t="s">
        <v>16</v>
      </c>
      <c r="P59" s="88"/>
      <c r="Q59" s="89"/>
    </row>
    <row r="60" spans="2:17" ht="17.149999999999999" customHeight="1" x14ac:dyDescent="0.35">
      <c r="B60" s="90" t="s">
        <v>85</v>
      </c>
      <c r="C60" s="90"/>
      <c r="D60" s="90" t="s">
        <v>86</v>
      </c>
      <c r="E60" s="90"/>
      <c r="F60" s="90"/>
      <c r="G60" s="90" t="s">
        <v>87</v>
      </c>
      <c r="H60" s="90"/>
      <c r="I60" s="91">
        <f>SUM(J60:M67)</f>
        <v>767560</v>
      </c>
      <c r="J60" s="92">
        <v>0</v>
      </c>
      <c r="K60" s="91">
        <v>0</v>
      </c>
      <c r="L60" s="91">
        <v>652426</v>
      </c>
      <c r="M60" s="91">
        <v>115134</v>
      </c>
      <c r="N60" s="90" t="s">
        <v>75</v>
      </c>
      <c r="O60" s="93">
        <v>28</v>
      </c>
      <c r="P60" s="94" t="s">
        <v>88</v>
      </c>
      <c r="Q60" s="95" t="s">
        <v>89</v>
      </c>
    </row>
    <row r="61" spans="2:17" ht="17.649999999999999" customHeight="1" x14ac:dyDescent="0.35">
      <c r="B61" s="96"/>
      <c r="C61" s="96"/>
      <c r="D61" s="96"/>
      <c r="E61" s="96"/>
      <c r="F61" s="96"/>
      <c r="G61" s="96"/>
      <c r="H61" s="96"/>
      <c r="I61" s="97"/>
      <c r="J61" s="98"/>
      <c r="K61" s="97"/>
      <c r="L61" s="97"/>
      <c r="M61" s="97"/>
      <c r="N61" s="99"/>
      <c r="O61" s="47" t="s">
        <v>16</v>
      </c>
      <c r="P61" s="100"/>
      <c r="Q61" s="101"/>
    </row>
    <row r="62" spans="2:17" ht="20.65" customHeight="1" x14ac:dyDescent="0.35">
      <c r="B62" s="96"/>
      <c r="C62" s="96"/>
      <c r="D62" s="96"/>
      <c r="E62" s="96"/>
      <c r="F62" s="96"/>
      <c r="G62" s="96"/>
      <c r="H62" s="96"/>
      <c r="I62" s="97"/>
      <c r="J62" s="98"/>
      <c r="K62" s="97"/>
      <c r="L62" s="97"/>
      <c r="M62" s="97"/>
      <c r="N62" s="90" t="s">
        <v>78</v>
      </c>
      <c r="O62" s="93">
        <v>28</v>
      </c>
      <c r="P62" s="100"/>
      <c r="Q62" s="101"/>
    </row>
    <row r="63" spans="2:17" ht="20.65" customHeight="1" x14ac:dyDescent="0.35">
      <c r="B63" s="96"/>
      <c r="C63" s="96"/>
      <c r="D63" s="96"/>
      <c r="E63" s="96"/>
      <c r="F63" s="96"/>
      <c r="G63" s="96"/>
      <c r="H63" s="96"/>
      <c r="I63" s="97"/>
      <c r="J63" s="98"/>
      <c r="K63" s="97"/>
      <c r="L63" s="97"/>
      <c r="M63" s="97"/>
      <c r="N63" s="99"/>
      <c r="O63" s="47" t="s">
        <v>16</v>
      </c>
      <c r="P63" s="100"/>
      <c r="Q63" s="101"/>
    </row>
    <row r="64" spans="2:17" ht="34.5" customHeight="1" x14ac:dyDescent="0.35">
      <c r="B64" s="96"/>
      <c r="C64" s="96"/>
      <c r="D64" s="96"/>
      <c r="E64" s="96"/>
      <c r="F64" s="96"/>
      <c r="G64" s="96"/>
      <c r="H64" s="96"/>
      <c r="I64" s="97"/>
      <c r="J64" s="98"/>
      <c r="K64" s="97"/>
      <c r="L64" s="97"/>
      <c r="M64" s="97"/>
      <c r="N64" s="90" t="s">
        <v>79</v>
      </c>
      <c r="O64" s="102">
        <v>6</v>
      </c>
      <c r="P64" s="100"/>
      <c r="Q64" s="101"/>
    </row>
    <row r="65" spans="2:17" ht="34.5" customHeight="1" x14ac:dyDescent="0.35">
      <c r="B65" s="96"/>
      <c r="C65" s="96"/>
      <c r="D65" s="96"/>
      <c r="E65" s="96"/>
      <c r="F65" s="96"/>
      <c r="G65" s="96"/>
      <c r="H65" s="96"/>
      <c r="I65" s="97"/>
      <c r="J65" s="98"/>
      <c r="K65" s="97"/>
      <c r="L65" s="97"/>
      <c r="M65" s="97"/>
      <c r="N65" s="99"/>
      <c r="O65" s="47" t="s">
        <v>16</v>
      </c>
      <c r="P65" s="100"/>
      <c r="Q65" s="101"/>
    </row>
    <row r="66" spans="2:17" ht="27" customHeight="1" x14ac:dyDescent="0.35">
      <c r="B66" s="96"/>
      <c r="C66" s="96"/>
      <c r="D66" s="96"/>
      <c r="E66" s="96"/>
      <c r="F66" s="96"/>
      <c r="G66" s="96"/>
      <c r="H66" s="96"/>
      <c r="I66" s="97"/>
      <c r="J66" s="98"/>
      <c r="K66" s="97"/>
      <c r="L66" s="97"/>
      <c r="M66" s="97"/>
      <c r="N66" s="90" t="s">
        <v>80</v>
      </c>
      <c r="O66" s="103">
        <v>6</v>
      </c>
      <c r="P66" s="100"/>
      <c r="Q66" s="101"/>
    </row>
    <row r="67" spans="2:17" ht="27" customHeight="1" x14ac:dyDescent="0.35">
      <c r="B67" s="96"/>
      <c r="C67" s="96"/>
      <c r="D67" s="96"/>
      <c r="E67" s="96"/>
      <c r="F67" s="96"/>
      <c r="G67" s="96"/>
      <c r="H67" s="96"/>
      <c r="I67" s="97"/>
      <c r="J67" s="98"/>
      <c r="K67" s="97"/>
      <c r="L67" s="97"/>
      <c r="M67" s="104"/>
      <c r="N67" s="99"/>
      <c r="O67" s="47" t="s">
        <v>16</v>
      </c>
      <c r="P67" s="100"/>
      <c r="Q67" s="101"/>
    </row>
    <row r="68" spans="2:17" ht="22.5" customHeight="1" x14ac:dyDescent="0.35">
      <c r="B68" s="90" t="s">
        <v>90</v>
      </c>
      <c r="C68" s="90"/>
      <c r="D68" s="90" t="s">
        <v>91</v>
      </c>
      <c r="E68" s="90"/>
      <c r="F68" s="90"/>
      <c r="G68" s="66" t="s">
        <v>87</v>
      </c>
      <c r="H68" s="90"/>
      <c r="I68" s="91">
        <f>SUM(J68:M71)</f>
        <v>1559093.33</v>
      </c>
      <c r="J68" s="92">
        <v>0</v>
      </c>
      <c r="K68" s="91">
        <v>0</v>
      </c>
      <c r="L68" s="91">
        <v>1325229.33</v>
      </c>
      <c r="M68" s="91">
        <v>233864</v>
      </c>
      <c r="N68" s="90" t="s">
        <v>75</v>
      </c>
      <c r="O68" s="93">
        <v>16</v>
      </c>
      <c r="P68" s="94" t="s">
        <v>92</v>
      </c>
      <c r="Q68" s="95" t="s">
        <v>93</v>
      </c>
    </row>
    <row r="69" spans="2:17" ht="22.5" customHeight="1" x14ac:dyDescent="0.35">
      <c r="B69" s="96"/>
      <c r="C69" s="96"/>
      <c r="D69" s="96"/>
      <c r="E69" s="96"/>
      <c r="F69" s="96"/>
      <c r="G69" s="66"/>
      <c r="H69" s="96"/>
      <c r="I69" s="97"/>
      <c r="J69" s="98"/>
      <c r="K69" s="97"/>
      <c r="L69" s="97"/>
      <c r="M69" s="97"/>
      <c r="N69" s="99"/>
      <c r="O69" s="47" t="s">
        <v>16</v>
      </c>
      <c r="P69" s="100"/>
      <c r="Q69" s="101"/>
    </row>
    <row r="70" spans="2:17" ht="22.5" customHeight="1" x14ac:dyDescent="0.35">
      <c r="B70" s="96"/>
      <c r="C70" s="96"/>
      <c r="D70" s="96"/>
      <c r="E70" s="96"/>
      <c r="F70" s="96"/>
      <c r="G70" s="66"/>
      <c r="H70" s="96"/>
      <c r="I70" s="97"/>
      <c r="J70" s="98"/>
      <c r="K70" s="97"/>
      <c r="L70" s="97"/>
      <c r="M70" s="97"/>
      <c r="N70" s="90" t="s">
        <v>78</v>
      </c>
      <c r="O70" s="93">
        <v>16</v>
      </c>
      <c r="P70" s="100"/>
      <c r="Q70" s="101"/>
    </row>
    <row r="71" spans="2:17" ht="22.5" customHeight="1" x14ac:dyDescent="0.35">
      <c r="B71" s="96"/>
      <c r="C71" s="96"/>
      <c r="D71" s="96"/>
      <c r="E71" s="96"/>
      <c r="F71" s="96"/>
      <c r="G71" s="66"/>
      <c r="H71" s="96"/>
      <c r="I71" s="97"/>
      <c r="J71" s="98"/>
      <c r="K71" s="97"/>
      <c r="L71" s="97"/>
      <c r="M71" s="104"/>
      <c r="N71" s="99"/>
      <c r="O71" s="47" t="s">
        <v>16</v>
      </c>
      <c r="P71" s="100"/>
      <c r="Q71" s="101"/>
    </row>
    <row r="72" spans="2:17" ht="35.15" customHeight="1" x14ac:dyDescent="0.35">
      <c r="B72" s="66" t="s">
        <v>94</v>
      </c>
      <c r="C72" s="66"/>
      <c r="D72" s="66" t="s">
        <v>91</v>
      </c>
      <c r="E72" s="66"/>
      <c r="F72" s="66"/>
      <c r="G72" s="66" t="s">
        <v>87</v>
      </c>
      <c r="H72" s="66"/>
      <c r="I72" s="105">
        <f>SUM(J72:M75)</f>
        <v>100000</v>
      </c>
      <c r="J72" s="106">
        <v>0</v>
      </c>
      <c r="K72" s="105">
        <v>0</v>
      </c>
      <c r="L72" s="105">
        <v>85000</v>
      </c>
      <c r="M72" s="105">
        <v>15000</v>
      </c>
      <c r="N72" s="90" t="s">
        <v>79</v>
      </c>
      <c r="O72" s="93">
        <v>4</v>
      </c>
      <c r="P72" s="107" t="s">
        <v>76</v>
      </c>
      <c r="Q72" s="108" t="s">
        <v>95</v>
      </c>
    </row>
    <row r="73" spans="2:17" ht="35.15" customHeight="1" x14ac:dyDescent="0.35">
      <c r="B73" s="66"/>
      <c r="C73" s="66"/>
      <c r="D73" s="66"/>
      <c r="E73" s="66"/>
      <c r="F73" s="66"/>
      <c r="G73" s="66"/>
      <c r="H73" s="66"/>
      <c r="I73" s="105"/>
      <c r="J73" s="106"/>
      <c r="K73" s="105"/>
      <c r="L73" s="105"/>
      <c r="M73" s="105"/>
      <c r="N73" s="99"/>
      <c r="O73" s="47" t="s">
        <v>16</v>
      </c>
      <c r="P73" s="107"/>
      <c r="Q73" s="108"/>
    </row>
    <row r="74" spans="2:17" ht="25.5" customHeight="1" x14ac:dyDescent="0.35">
      <c r="B74" s="66"/>
      <c r="C74" s="66"/>
      <c r="D74" s="66"/>
      <c r="E74" s="66"/>
      <c r="F74" s="66"/>
      <c r="G74" s="66"/>
      <c r="H74" s="66"/>
      <c r="I74" s="105"/>
      <c r="J74" s="106"/>
      <c r="K74" s="105"/>
      <c r="L74" s="105"/>
      <c r="M74" s="105"/>
      <c r="N74" s="90" t="s">
        <v>80</v>
      </c>
      <c r="O74" s="93">
        <v>4</v>
      </c>
      <c r="P74" s="107"/>
      <c r="Q74" s="108"/>
    </row>
    <row r="75" spans="2:17" ht="25.5" customHeight="1" x14ac:dyDescent="0.35">
      <c r="B75" s="66"/>
      <c r="C75" s="66"/>
      <c r="D75" s="66"/>
      <c r="E75" s="66"/>
      <c r="F75" s="66"/>
      <c r="G75" s="66"/>
      <c r="H75" s="66"/>
      <c r="I75" s="105"/>
      <c r="J75" s="106"/>
      <c r="K75" s="105"/>
      <c r="L75" s="105"/>
      <c r="M75" s="105"/>
      <c r="N75" s="99"/>
      <c r="O75" s="47" t="s">
        <v>16</v>
      </c>
      <c r="P75" s="107"/>
      <c r="Q75" s="108"/>
    </row>
    <row r="76" spans="2:17" ht="34.15" customHeight="1" x14ac:dyDescent="0.35">
      <c r="B76" s="66" t="s">
        <v>96</v>
      </c>
      <c r="C76" s="66"/>
      <c r="D76" s="66" t="s">
        <v>91</v>
      </c>
      <c r="E76" s="66"/>
      <c r="F76" s="66"/>
      <c r="G76" s="66" t="s">
        <v>87</v>
      </c>
      <c r="H76" s="66"/>
      <c r="I76" s="105">
        <f>SUM(J76:M83)</f>
        <v>245022</v>
      </c>
      <c r="J76" s="106">
        <v>0</v>
      </c>
      <c r="K76" s="105">
        <v>0</v>
      </c>
      <c r="L76" s="105">
        <v>208268.7</v>
      </c>
      <c r="M76" s="105">
        <v>36753.300000000003</v>
      </c>
      <c r="N76" s="90" t="s">
        <v>79</v>
      </c>
      <c r="O76" s="93">
        <v>10</v>
      </c>
      <c r="P76" s="107" t="s">
        <v>76</v>
      </c>
      <c r="Q76" s="108" t="s">
        <v>89</v>
      </c>
    </row>
    <row r="77" spans="2:17" ht="34.15" customHeight="1" x14ac:dyDescent="0.35">
      <c r="B77" s="66"/>
      <c r="C77" s="66"/>
      <c r="D77" s="66"/>
      <c r="E77" s="66"/>
      <c r="F77" s="66"/>
      <c r="G77" s="66"/>
      <c r="H77" s="66"/>
      <c r="I77" s="105"/>
      <c r="J77" s="106"/>
      <c r="K77" s="105"/>
      <c r="L77" s="105"/>
      <c r="M77" s="105"/>
      <c r="N77" s="99"/>
      <c r="O77" s="47" t="s">
        <v>16</v>
      </c>
      <c r="P77" s="107"/>
      <c r="Q77" s="108"/>
    </row>
    <row r="78" spans="2:17" ht="26.15" customHeight="1" x14ac:dyDescent="0.35">
      <c r="B78" s="66"/>
      <c r="C78" s="66"/>
      <c r="D78" s="66"/>
      <c r="E78" s="66"/>
      <c r="F78" s="66"/>
      <c r="G78" s="66"/>
      <c r="H78" s="66"/>
      <c r="I78" s="105"/>
      <c r="J78" s="106"/>
      <c r="K78" s="105"/>
      <c r="L78" s="105"/>
      <c r="M78" s="105"/>
      <c r="N78" s="90" t="s">
        <v>80</v>
      </c>
      <c r="O78" s="93">
        <v>10</v>
      </c>
      <c r="P78" s="107"/>
      <c r="Q78" s="108"/>
    </row>
    <row r="79" spans="2:17" ht="26.15" customHeight="1" x14ac:dyDescent="0.35">
      <c r="B79" s="66"/>
      <c r="C79" s="66"/>
      <c r="D79" s="66"/>
      <c r="E79" s="66"/>
      <c r="F79" s="66"/>
      <c r="G79" s="66"/>
      <c r="H79" s="66"/>
      <c r="I79" s="105"/>
      <c r="J79" s="106"/>
      <c r="K79" s="105"/>
      <c r="L79" s="105"/>
      <c r="M79" s="105"/>
      <c r="N79" s="99"/>
      <c r="O79" s="47" t="s">
        <v>16</v>
      </c>
      <c r="P79" s="107"/>
      <c r="Q79" s="108"/>
    </row>
    <row r="80" spans="2:17" ht="34.5" customHeight="1" x14ac:dyDescent="0.35">
      <c r="B80" s="66"/>
      <c r="C80" s="66"/>
      <c r="D80" s="66"/>
      <c r="E80" s="66"/>
      <c r="F80" s="66"/>
      <c r="G80" s="66"/>
      <c r="H80" s="66"/>
      <c r="I80" s="105"/>
      <c r="J80" s="106"/>
      <c r="K80" s="105"/>
      <c r="L80" s="105"/>
      <c r="M80" s="105"/>
      <c r="N80" s="90" t="s">
        <v>81</v>
      </c>
      <c r="O80" s="102">
        <v>10</v>
      </c>
      <c r="P80" s="107"/>
      <c r="Q80" s="108"/>
    </row>
    <row r="81" spans="2:17" ht="34.5" customHeight="1" x14ac:dyDescent="0.35">
      <c r="B81" s="66"/>
      <c r="C81" s="66"/>
      <c r="D81" s="66"/>
      <c r="E81" s="66"/>
      <c r="F81" s="66"/>
      <c r="G81" s="66"/>
      <c r="H81" s="66"/>
      <c r="I81" s="105"/>
      <c r="J81" s="106"/>
      <c r="K81" s="105"/>
      <c r="L81" s="105"/>
      <c r="M81" s="105"/>
      <c r="N81" s="99"/>
      <c r="O81" s="47" t="s">
        <v>16</v>
      </c>
      <c r="P81" s="107"/>
      <c r="Q81" s="108"/>
    </row>
    <row r="82" spans="2:17" ht="34.5" customHeight="1" x14ac:dyDescent="0.35">
      <c r="B82" s="66"/>
      <c r="C82" s="66"/>
      <c r="D82" s="66"/>
      <c r="E82" s="66"/>
      <c r="F82" s="66"/>
      <c r="G82" s="66"/>
      <c r="H82" s="66"/>
      <c r="I82" s="105"/>
      <c r="J82" s="106"/>
      <c r="K82" s="105"/>
      <c r="L82" s="105"/>
      <c r="M82" s="105"/>
      <c r="N82" s="90" t="s">
        <v>82</v>
      </c>
      <c r="O82" s="103">
        <v>10</v>
      </c>
      <c r="P82" s="107"/>
      <c r="Q82" s="108"/>
    </row>
    <row r="83" spans="2:17" ht="34.5" customHeight="1" x14ac:dyDescent="0.35">
      <c r="B83" s="66"/>
      <c r="C83" s="66"/>
      <c r="D83" s="66"/>
      <c r="E83" s="66"/>
      <c r="F83" s="66"/>
      <c r="G83" s="66"/>
      <c r="H83" s="66"/>
      <c r="I83" s="105"/>
      <c r="J83" s="106"/>
      <c r="K83" s="105"/>
      <c r="L83" s="105"/>
      <c r="M83" s="105"/>
      <c r="N83" s="99"/>
      <c r="O83" s="47" t="s">
        <v>16</v>
      </c>
      <c r="P83" s="107"/>
      <c r="Q83" s="108"/>
    </row>
    <row r="84" spans="2:17" ht="17.649999999999999" customHeight="1" x14ac:dyDescent="0.35">
      <c r="B84" s="66" t="s">
        <v>97</v>
      </c>
      <c r="C84" s="66"/>
      <c r="D84" s="66" t="s">
        <v>98</v>
      </c>
      <c r="E84" s="66"/>
      <c r="F84" s="66"/>
      <c r="G84" s="66" t="s">
        <v>87</v>
      </c>
      <c r="H84" s="66"/>
      <c r="I84" s="105">
        <f>SUM(J84:M95)</f>
        <v>6265185</v>
      </c>
      <c r="J84" s="106">
        <v>0</v>
      </c>
      <c r="K84" s="105">
        <v>0</v>
      </c>
      <c r="L84" s="105">
        <v>5325407.25</v>
      </c>
      <c r="M84" s="105">
        <v>939777.75</v>
      </c>
      <c r="N84" s="90" t="s">
        <v>75</v>
      </c>
      <c r="O84" s="93">
        <v>86</v>
      </c>
      <c r="P84" s="94" t="s">
        <v>92</v>
      </c>
      <c r="Q84" s="95" t="s">
        <v>77</v>
      </c>
    </row>
    <row r="85" spans="2:17" ht="17.649999999999999" customHeight="1" x14ac:dyDescent="0.35">
      <c r="B85" s="66"/>
      <c r="C85" s="66"/>
      <c r="D85" s="66"/>
      <c r="E85" s="66"/>
      <c r="F85" s="66"/>
      <c r="G85" s="66"/>
      <c r="H85" s="66"/>
      <c r="I85" s="105"/>
      <c r="J85" s="106"/>
      <c r="K85" s="105"/>
      <c r="L85" s="105"/>
      <c r="M85" s="105"/>
      <c r="N85" s="99"/>
      <c r="O85" s="47" t="s">
        <v>16</v>
      </c>
      <c r="P85" s="100"/>
      <c r="Q85" s="101"/>
    </row>
    <row r="86" spans="2:17" ht="17.649999999999999" customHeight="1" x14ac:dyDescent="0.35">
      <c r="B86" s="66"/>
      <c r="C86" s="66"/>
      <c r="D86" s="66"/>
      <c r="E86" s="66"/>
      <c r="F86" s="66"/>
      <c r="G86" s="66"/>
      <c r="H86" s="66"/>
      <c r="I86" s="105"/>
      <c r="J86" s="106"/>
      <c r="K86" s="105"/>
      <c r="L86" s="105"/>
      <c r="M86" s="105"/>
      <c r="N86" s="90" t="s">
        <v>78</v>
      </c>
      <c r="O86" s="102">
        <v>86</v>
      </c>
      <c r="P86" s="100"/>
      <c r="Q86" s="101"/>
    </row>
    <row r="87" spans="2:17" ht="17.649999999999999" customHeight="1" x14ac:dyDescent="0.35">
      <c r="B87" s="66"/>
      <c r="C87" s="66"/>
      <c r="D87" s="66"/>
      <c r="E87" s="66"/>
      <c r="F87" s="66"/>
      <c r="G87" s="66"/>
      <c r="H87" s="66"/>
      <c r="I87" s="105"/>
      <c r="J87" s="106"/>
      <c r="K87" s="105"/>
      <c r="L87" s="105"/>
      <c r="M87" s="105"/>
      <c r="N87" s="99"/>
      <c r="O87" s="47" t="s">
        <v>16</v>
      </c>
      <c r="P87" s="100"/>
      <c r="Q87" s="101"/>
    </row>
    <row r="88" spans="2:17" ht="34.5" customHeight="1" x14ac:dyDescent="0.35">
      <c r="B88" s="66"/>
      <c r="C88" s="66"/>
      <c r="D88" s="66"/>
      <c r="E88" s="66"/>
      <c r="F88" s="66"/>
      <c r="G88" s="66"/>
      <c r="H88" s="66"/>
      <c r="I88" s="105"/>
      <c r="J88" s="106"/>
      <c r="K88" s="105"/>
      <c r="L88" s="105"/>
      <c r="M88" s="105"/>
      <c r="N88" s="90" t="s">
        <v>79</v>
      </c>
      <c r="O88" s="102">
        <v>15</v>
      </c>
      <c r="P88" s="100"/>
      <c r="Q88" s="101"/>
    </row>
    <row r="89" spans="2:17" ht="34.5" customHeight="1" x14ac:dyDescent="0.35">
      <c r="B89" s="66"/>
      <c r="C89" s="66"/>
      <c r="D89" s="66"/>
      <c r="E89" s="66"/>
      <c r="F89" s="66"/>
      <c r="G89" s="66"/>
      <c r="H89" s="66"/>
      <c r="I89" s="105"/>
      <c r="J89" s="106"/>
      <c r="K89" s="105"/>
      <c r="L89" s="105"/>
      <c r="M89" s="105"/>
      <c r="N89" s="99"/>
      <c r="O89" s="109" t="s">
        <v>16</v>
      </c>
      <c r="P89" s="100"/>
      <c r="Q89" s="101"/>
    </row>
    <row r="90" spans="2:17" ht="25.5" customHeight="1" x14ac:dyDescent="0.35">
      <c r="B90" s="66"/>
      <c r="C90" s="66"/>
      <c r="D90" s="66"/>
      <c r="E90" s="66"/>
      <c r="F90" s="66"/>
      <c r="G90" s="66"/>
      <c r="H90" s="66"/>
      <c r="I90" s="105"/>
      <c r="J90" s="106"/>
      <c r="K90" s="105"/>
      <c r="L90" s="105"/>
      <c r="M90" s="105"/>
      <c r="N90" s="90" t="s">
        <v>80</v>
      </c>
      <c r="O90" s="103">
        <v>15</v>
      </c>
      <c r="P90" s="100"/>
      <c r="Q90" s="101"/>
    </row>
    <row r="91" spans="2:17" ht="25.5" customHeight="1" x14ac:dyDescent="0.35">
      <c r="B91" s="66"/>
      <c r="C91" s="66"/>
      <c r="D91" s="66"/>
      <c r="E91" s="66"/>
      <c r="F91" s="66"/>
      <c r="G91" s="66"/>
      <c r="H91" s="66"/>
      <c r="I91" s="105"/>
      <c r="J91" s="106"/>
      <c r="K91" s="105"/>
      <c r="L91" s="105"/>
      <c r="M91" s="105"/>
      <c r="N91" s="99"/>
      <c r="O91" s="109" t="s">
        <v>16</v>
      </c>
      <c r="P91" s="100"/>
      <c r="Q91" s="101"/>
    </row>
    <row r="92" spans="2:17" ht="34.5" customHeight="1" x14ac:dyDescent="0.35">
      <c r="B92" s="66"/>
      <c r="C92" s="66"/>
      <c r="D92" s="66"/>
      <c r="E92" s="66"/>
      <c r="F92" s="66"/>
      <c r="G92" s="66"/>
      <c r="H92" s="66"/>
      <c r="I92" s="105"/>
      <c r="J92" s="106"/>
      <c r="K92" s="105"/>
      <c r="L92" s="105"/>
      <c r="M92" s="105"/>
      <c r="N92" s="90" t="s">
        <v>81</v>
      </c>
      <c r="O92" s="103">
        <v>25</v>
      </c>
      <c r="P92" s="100"/>
      <c r="Q92" s="101"/>
    </row>
    <row r="93" spans="2:17" ht="34.5" customHeight="1" x14ac:dyDescent="0.35">
      <c r="B93" s="66"/>
      <c r="C93" s="66"/>
      <c r="D93" s="66"/>
      <c r="E93" s="66"/>
      <c r="F93" s="66"/>
      <c r="G93" s="66"/>
      <c r="H93" s="66"/>
      <c r="I93" s="105"/>
      <c r="J93" s="106"/>
      <c r="K93" s="105"/>
      <c r="L93" s="105"/>
      <c r="M93" s="105"/>
      <c r="N93" s="99"/>
      <c r="O93" s="109" t="s">
        <v>16</v>
      </c>
      <c r="P93" s="100"/>
      <c r="Q93" s="101"/>
    </row>
    <row r="94" spans="2:17" ht="34.5" customHeight="1" x14ac:dyDescent="0.35">
      <c r="B94" s="66"/>
      <c r="C94" s="66"/>
      <c r="D94" s="66"/>
      <c r="E94" s="66"/>
      <c r="F94" s="66"/>
      <c r="G94" s="66"/>
      <c r="H94" s="66"/>
      <c r="I94" s="105"/>
      <c r="J94" s="106"/>
      <c r="K94" s="105"/>
      <c r="L94" s="105"/>
      <c r="M94" s="105"/>
      <c r="N94" s="90" t="s">
        <v>82</v>
      </c>
      <c r="O94" s="103">
        <v>25</v>
      </c>
      <c r="P94" s="100"/>
      <c r="Q94" s="101"/>
    </row>
    <row r="95" spans="2:17" ht="34.5" customHeight="1" x14ac:dyDescent="0.35">
      <c r="B95" s="66"/>
      <c r="C95" s="66"/>
      <c r="D95" s="66"/>
      <c r="E95" s="66"/>
      <c r="F95" s="66"/>
      <c r="G95" s="66"/>
      <c r="H95" s="66"/>
      <c r="I95" s="105"/>
      <c r="J95" s="106"/>
      <c r="K95" s="105"/>
      <c r="L95" s="105"/>
      <c r="M95" s="105"/>
      <c r="N95" s="99"/>
      <c r="O95" s="109" t="s">
        <v>16</v>
      </c>
      <c r="P95" s="100"/>
      <c r="Q95" s="101"/>
    </row>
    <row r="96" spans="2:17" ht="34.5" customHeight="1" x14ac:dyDescent="0.35">
      <c r="B96" s="66" t="s">
        <v>99</v>
      </c>
      <c r="C96" s="66"/>
      <c r="D96" s="66" t="s">
        <v>98</v>
      </c>
      <c r="E96" s="66"/>
      <c r="F96" s="66"/>
      <c r="G96" s="66" t="s">
        <v>87</v>
      </c>
      <c r="H96" s="66"/>
      <c r="I96" s="105">
        <f>SUM(J96:M99)</f>
        <v>150000</v>
      </c>
      <c r="J96" s="106">
        <v>0</v>
      </c>
      <c r="K96" s="105">
        <v>0</v>
      </c>
      <c r="L96" s="105">
        <v>127500</v>
      </c>
      <c r="M96" s="105">
        <v>22500</v>
      </c>
      <c r="N96" s="90" t="s">
        <v>79</v>
      </c>
      <c r="O96" s="93">
        <v>6</v>
      </c>
      <c r="P96" s="107" t="s">
        <v>76</v>
      </c>
      <c r="Q96" s="108" t="s">
        <v>89</v>
      </c>
    </row>
    <row r="97" spans="2:17" ht="34.5" customHeight="1" x14ac:dyDescent="0.35">
      <c r="B97" s="66"/>
      <c r="C97" s="66"/>
      <c r="D97" s="66"/>
      <c r="E97" s="66"/>
      <c r="F97" s="66"/>
      <c r="G97" s="66"/>
      <c r="H97" s="66"/>
      <c r="I97" s="105"/>
      <c r="J97" s="106"/>
      <c r="K97" s="105"/>
      <c r="L97" s="105"/>
      <c r="M97" s="105"/>
      <c r="N97" s="99"/>
      <c r="O97" s="47" t="s">
        <v>16</v>
      </c>
      <c r="P97" s="107"/>
      <c r="Q97" s="108"/>
    </row>
    <row r="98" spans="2:17" ht="27.65" customHeight="1" x14ac:dyDescent="0.35">
      <c r="B98" s="66"/>
      <c r="C98" s="66"/>
      <c r="D98" s="66"/>
      <c r="E98" s="66"/>
      <c r="F98" s="66"/>
      <c r="G98" s="66"/>
      <c r="H98" s="66"/>
      <c r="I98" s="105"/>
      <c r="J98" s="106"/>
      <c r="K98" s="105"/>
      <c r="L98" s="105"/>
      <c r="M98" s="105"/>
      <c r="N98" s="90" t="s">
        <v>80</v>
      </c>
      <c r="O98" s="93">
        <v>6</v>
      </c>
      <c r="P98" s="107"/>
      <c r="Q98" s="108"/>
    </row>
    <row r="99" spans="2:17" ht="27.65" customHeight="1" x14ac:dyDescent="0.35">
      <c r="B99" s="66"/>
      <c r="C99" s="66"/>
      <c r="D99" s="66"/>
      <c r="E99" s="66"/>
      <c r="F99" s="66"/>
      <c r="G99" s="66"/>
      <c r="H99" s="66"/>
      <c r="I99" s="105"/>
      <c r="J99" s="106"/>
      <c r="K99" s="105"/>
      <c r="L99" s="105"/>
      <c r="M99" s="105"/>
      <c r="N99" s="99"/>
      <c r="O99" s="47" t="s">
        <v>16</v>
      </c>
      <c r="P99" s="107"/>
      <c r="Q99" s="108"/>
    </row>
    <row r="100" spans="2:17" ht="34.5" customHeight="1" x14ac:dyDescent="0.35">
      <c r="B100" s="66" t="s">
        <v>100</v>
      </c>
      <c r="C100" s="66"/>
      <c r="D100" s="66" t="s">
        <v>98</v>
      </c>
      <c r="E100" s="66"/>
      <c r="F100" s="66"/>
      <c r="G100" s="66" t="s">
        <v>87</v>
      </c>
      <c r="H100" s="66"/>
      <c r="I100" s="105">
        <f>SUM(J100:M103)</f>
        <v>4117647.06</v>
      </c>
      <c r="J100" s="106">
        <v>0</v>
      </c>
      <c r="K100" s="105">
        <v>0</v>
      </c>
      <c r="L100" s="105">
        <v>3500000</v>
      </c>
      <c r="M100" s="105">
        <v>617647.06000000006</v>
      </c>
      <c r="N100" s="90" t="s">
        <v>83</v>
      </c>
      <c r="O100" s="93">
        <v>32</v>
      </c>
      <c r="P100" s="107" t="s">
        <v>101</v>
      </c>
      <c r="Q100" s="108" t="s">
        <v>77</v>
      </c>
    </row>
    <row r="101" spans="2:17" ht="34.5" customHeight="1" x14ac:dyDescent="0.35">
      <c r="B101" s="66"/>
      <c r="C101" s="66"/>
      <c r="D101" s="66"/>
      <c r="E101" s="66"/>
      <c r="F101" s="66"/>
      <c r="G101" s="66"/>
      <c r="H101" s="66"/>
      <c r="I101" s="105"/>
      <c r="J101" s="106"/>
      <c r="K101" s="105"/>
      <c r="L101" s="105"/>
      <c r="M101" s="105"/>
      <c r="N101" s="99"/>
      <c r="O101" s="47" t="s">
        <v>16</v>
      </c>
      <c r="P101" s="107"/>
      <c r="Q101" s="108"/>
    </row>
    <row r="102" spans="2:17" ht="34.5" customHeight="1" x14ac:dyDescent="0.35">
      <c r="B102" s="66"/>
      <c r="C102" s="66"/>
      <c r="D102" s="66"/>
      <c r="E102" s="66"/>
      <c r="F102" s="66"/>
      <c r="G102" s="66"/>
      <c r="H102" s="66"/>
      <c r="I102" s="105"/>
      <c r="J102" s="106"/>
      <c r="K102" s="105"/>
      <c r="L102" s="105"/>
      <c r="M102" s="105"/>
      <c r="N102" s="90" t="s">
        <v>84</v>
      </c>
      <c r="O102" s="93">
        <v>32</v>
      </c>
      <c r="P102" s="107"/>
      <c r="Q102" s="108"/>
    </row>
    <row r="103" spans="2:17" ht="34.5" customHeight="1" x14ac:dyDescent="0.35">
      <c r="B103" s="66"/>
      <c r="C103" s="66"/>
      <c r="D103" s="66"/>
      <c r="E103" s="66"/>
      <c r="F103" s="66"/>
      <c r="G103" s="66"/>
      <c r="H103" s="66"/>
      <c r="I103" s="105"/>
      <c r="J103" s="106"/>
      <c r="K103" s="105"/>
      <c r="L103" s="105"/>
      <c r="M103" s="105"/>
      <c r="N103" s="99"/>
      <c r="O103" s="47" t="s">
        <v>16</v>
      </c>
      <c r="P103" s="107"/>
      <c r="Q103" s="108"/>
    </row>
    <row r="104" spans="2:17" ht="21" customHeight="1" x14ac:dyDescent="0.35">
      <c r="B104" s="66" t="s">
        <v>102</v>
      </c>
      <c r="C104" s="66"/>
      <c r="D104" s="66" t="s">
        <v>103</v>
      </c>
      <c r="E104" s="66"/>
      <c r="F104" s="66"/>
      <c r="G104" s="66" t="s">
        <v>87</v>
      </c>
      <c r="H104" s="66"/>
      <c r="I104" s="105">
        <f>SUM(J104:M107)</f>
        <v>3000000</v>
      </c>
      <c r="J104" s="106">
        <v>0</v>
      </c>
      <c r="K104" s="105">
        <v>0</v>
      </c>
      <c r="L104" s="105">
        <v>2550000</v>
      </c>
      <c r="M104" s="105">
        <v>450000</v>
      </c>
      <c r="N104" s="90" t="s">
        <v>75</v>
      </c>
      <c r="O104" s="93">
        <v>70</v>
      </c>
      <c r="P104" s="107" t="s">
        <v>92</v>
      </c>
      <c r="Q104" s="108" t="s">
        <v>77</v>
      </c>
    </row>
    <row r="105" spans="2:17" ht="21" customHeight="1" x14ac:dyDescent="0.35">
      <c r="B105" s="66"/>
      <c r="C105" s="66"/>
      <c r="D105" s="66"/>
      <c r="E105" s="66"/>
      <c r="F105" s="66"/>
      <c r="G105" s="66"/>
      <c r="H105" s="66"/>
      <c r="I105" s="105"/>
      <c r="J105" s="106"/>
      <c r="K105" s="105"/>
      <c r="L105" s="105"/>
      <c r="M105" s="105"/>
      <c r="N105" s="99"/>
      <c r="O105" s="47" t="s">
        <v>16</v>
      </c>
      <c r="P105" s="107"/>
      <c r="Q105" s="108"/>
    </row>
    <row r="106" spans="2:17" ht="21" customHeight="1" x14ac:dyDescent="0.35">
      <c r="B106" s="66"/>
      <c r="C106" s="66"/>
      <c r="D106" s="66"/>
      <c r="E106" s="66"/>
      <c r="F106" s="66"/>
      <c r="G106" s="66"/>
      <c r="H106" s="66"/>
      <c r="I106" s="105"/>
      <c r="J106" s="106"/>
      <c r="K106" s="105"/>
      <c r="L106" s="105"/>
      <c r="M106" s="105"/>
      <c r="N106" s="90" t="s">
        <v>78</v>
      </c>
      <c r="O106" s="93">
        <v>70</v>
      </c>
      <c r="P106" s="107"/>
      <c r="Q106" s="108"/>
    </row>
    <row r="107" spans="2:17" ht="21" customHeight="1" x14ac:dyDescent="0.35">
      <c r="B107" s="66"/>
      <c r="C107" s="66"/>
      <c r="D107" s="66"/>
      <c r="E107" s="66"/>
      <c r="F107" s="66"/>
      <c r="G107" s="66"/>
      <c r="H107" s="66"/>
      <c r="I107" s="105"/>
      <c r="J107" s="106"/>
      <c r="K107" s="105"/>
      <c r="L107" s="105"/>
      <c r="M107" s="105"/>
      <c r="N107" s="99"/>
      <c r="O107" s="47" t="s">
        <v>16</v>
      </c>
      <c r="P107" s="107"/>
      <c r="Q107" s="108"/>
    </row>
    <row r="108" spans="2:17" ht="34.5" customHeight="1" x14ac:dyDescent="0.35">
      <c r="B108" s="66" t="s">
        <v>104</v>
      </c>
      <c r="C108" s="66"/>
      <c r="D108" s="66" t="s">
        <v>103</v>
      </c>
      <c r="E108" s="66"/>
      <c r="F108" s="66"/>
      <c r="G108" s="66" t="s">
        <v>87</v>
      </c>
      <c r="H108" s="66"/>
      <c r="I108" s="105">
        <f>SUM(J108:M111)</f>
        <v>509353.85000000003</v>
      </c>
      <c r="J108" s="106">
        <v>0</v>
      </c>
      <c r="K108" s="105">
        <v>0</v>
      </c>
      <c r="L108" s="105">
        <v>432950.77</v>
      </c>
      <c r="M108" s="105">
        <v>76403.08</v>
      </c>
      <c r="N108" s="90" t="s">
        <v>79</v>
      </c>
      <c r="O108" s="93">
        <v>12</v>
      </c>
      <c r="P108" s="107" t="s">
        <v>88</v>
      </c>
      <c r="Q108" s="108" t="s">
        <v>77</v>
      </c>
    </row>
    <row r="109" spans="2:17" ht="34.5" customHeight="1" x14ac:dyDescent="0.35">
      <c r="B109" s="66"/>
      <c r="C109" s="66"/>
      <c r="D109" s="66"/>
      <c r="E109" s="66"/>
      <c r="F109" s="66"/>
      <c r="G109" s="66"/>
      <c r="H109" s="66"/>
      <c r="I109" s="105"/>
      <c r="J109" s="106"/>
      <c r="K109" s="105"/>
      <c r="L109" s="105"/>
      <c r="M109" s="105"/>
      <c r="N109" s="99"/>
      <c r="O109" s="47" t="s">
        <v>16</v>
      </c>
      <c r="P109" s="107"/>
      <c r="Q109" s="108"/>
    </row>
    <row r="110" spans="2:17" ht="29.65" customHeight="1" x14ac:dyDescent="0.35">
      <c r="B110" s="66"/>
      <c r="C110" s="66"/>
      <c r="D110" s="66"/>
      <c r="E110" s="66"/>
      <c r="F110" s="66"/>
      <c r="G110" s="66"/>
      <c r="H110" s="66"/>
      <c r="I110" s="105"/>
      <c r="J110" s="106"/>
      <c r="K110" s="105"/>
      <c r="L110" s="105"/>
      <c r="M110" s="105"/>
      <c r="N110" s="90" t="s">
        <v>80</v>
      </c>
      <c r="O110" s="93">
        <v>12</v>
      </c>
      <c r="P110" s="107"/>
      <c r="Q110" s="108"/>
    </row>
    <row r="111" spans="2:17" ht="29.65" customHeight="1" x14ac:dyDescent="0.35">
      <c r="B111" s="66"/>
      <c r="C111" s="66"/>
      <c r="D111" s="66"/>
      <c r="E111" s="66"/>
      <c r="F111" s="66"/>
      <c r="G111" s="66"/>
      <c r="H111" s="66"/>
      <c r="I111" s="105"/>
      <c r="J111" s="106"/>
      <c r="K111" s="105"/>
      <c r="L111" s="105"/>
      <c r="M111" s="105"/>
      <c r="N111" s="99"/>
      <c r="O111" s="47" t="s">
        <v>16</v>
      </c>
      <c r="P111" s="107"/>
      <c r="Q111" s="108"/>
    </row>
    <row r="112" spans="2:17" ht="34.5" customHeight="1" x14ac:dyDescent="0.35">
      <c r="B112" s="66" t="s">
        <v>105</v>
      </c>
      <c r="C112" s="66"/>
      <c r="D112" s="66" t="s">
        <v>103</v>
      </c>
      <c r="E112" s="66"/>
      <c r="F112" s="66"/>
      <c r="G112" s="66" t="s">
        <v>87</v>
      </c>
      <c r="H112" s="66"/>
      <c r="I112" s="105">
        <f>SUM(J112:M115)</f>
        <v>531860.37</v>
      </c>
      <c r="J112" s="106">
        <v>0</v>
      </c>
      <c r="K112" s="105">
        <v>0</v>
      </c>
      <c r="L112" s="105">
        <v>452081.31</v>
      </c>
      <c r="M112" s="105">
        <v>79779.06</v>
      </c>
      <c r="N112" s="90" t="s">
        <v>81</v>
      </c>
      <c r="O112" s="93">
        <v>22</v>
      </c>
      <c r="P112" s="107" t="s">
        <v>92</v>
      </c>
      <c r="Q112" s="108" t="s">
        <v>77</v>
      </c>
    </row>
    <row r="113" spans="2:17" ht="34.5" customHeight="1" x14ac:dyDescent="0.35">
      <c r="B113" s="66"/>
      <c r="C113" s="66"/>
      <c r="D113" s="66"/>
      <c r="E113" s="66"/>
      <c r="F113" s="66"/>
      <c r="G113" s="66"/>
      <c r="H113" s="66"/>
      <c r="I113" s="105"/>
      <c r="J113" s="106"/>
      <c r="K113" s="105"/>
      <c r="L113" s="105"/>
      <c r="M113" s="105"/>
      <c r="N113" s="99"/>
      <c r="O113" s="47" t="s">
        <v>16</v>
      </c>
      <c r="P113" s="107"/>
      <c r="Q113" s="108"/>
    </row>
    <row r="114" spans="2:17" ht="34.5" customHeight="1" x14ac:dyDescent="0.35">
      <c r="B114" s="66"/>
      <c r="C114" s="66"/>
      <c r="D114" s="66"/>
      <c r="E114" s="66"/>
      <c r="F114" s="66"/>
      <c r="G114" s="66"/>
      <c r="H114" s="66"/>
      <c r="I114" s="105"/>
      <c r="J114" s="106"/>
      <c r="K114" s="105"/>
      <c r="L114" s="105"/>
      <c r="M114" s="105"/>
      <c r="N114" s="90" t="s">
        <v>82</v>
      </c>
      <c r="O114" s="93">
        <v>22</v>
      </c>
      <c r="P114" s="107"/>
      <c r="Q114" s="108"/>
    </row>
    <row r="115" spans="2:17" ht="34.5" customHeight="1" x14ac:dyDescent="0.35">
      <c r="B115" s="66"/>
      <c r="C115" s="66"/>
      <c r="D115" s="66"/>
      <c r="E115" s="66"/>
      <c r="F115" s="66"/>
      <c r="G115" s="66"/>
      <c r="H115" s="66"/>
      <c r="I115" s="105"/>
      <c r="J115" s="106"/>
      <c r="K115" s="105"/>
      <c r="L115" s="105"/>
      <c r="M115" s="105"/>
      <c r="N115" s="99"/>
      <c r="O115" s="47" t="s">
        <v>16</v>
      </c>
      <c r="P115" s="107"/>
      <c r="Q115" s="108"/>
    </row>
    <row r="116" spans="2:17" ht="34.5" customHeight="1" x14ac:dyDescent="0.35">
      <c r="B116" s="66" t="s">
        <v>106</v>
      </c>
      <c r="C116" s="66"/>
      <c r="D116" s="66" t="s">
        <v>103</v>
      </c>
      <c r="E116" s="66"/>
      <c r="F116" s="66"/>
      <c r="G116" s="66" t="s">
        <v>87</v>
      </c>
      <c r="H116" s="66"/>
      <c r="I116" s="105">
        <f>SUM(J116:M119)</f>
        <v>2936551</v>
      </c>
      <c r="J116" s="106">
        <v>0</v>
      </c>
      <c r="K116" s="105">
        <v>0</v>
      </c>
      <c r="L116" s="105">
        <v>2496068.35</v>
      </c>
      <c r="M116" s="105">
        <v>440482.65</v>
      </c>
      <c r="N116" s="90" t="s">
        <v>83</v>
      </c>
      <c r="O116" s="93">
        <v>53</v>
      </c>
      <c r="P116" s="107" t="s">
        <v>92</v>
      </c>
      <c r="Q116" s="108" t="s">
        <v>77</v>
      </c>
    </row>
    <row r="117" spans="2:17" ht="34.5" customHeight="1" x14ac:dyDescent="0.35">
      <c r="B117" s="66"/>
      <c r="C117" s="66"/>
      <c r="D117" s="66"/>
      <c r="E117" s="66"/>
      <c r="F117" s="66"/>
      <c r="G117" s="66"/>
      <c r="H117" s="66"/>
      <c r="I117" s="105"/>
      <c r="J117" s="106"/>
      <c r="K117" s="105"/>
      <c r="L117" s="105"/>
      <c r="M117" s="105"/>
      <c r="N117" s="99"/>
      <c r="O117" s="47" t="s">
        <v>16</v>
      </c>
      <c r="P117" s="107"/>
      <c r="Q117" s="108"/>
    </row>
    <row r="118" spans="2:17" ht="34.5" customHeight="1" x14ac:dyDescent="0.35">
      <c r="B118" s="66"/>
      <c r="C118" s="66"/>
      <c r="D118" s="66"/>
      <c r="E118" s="66"/>
      <c r="F118" s="66"/>
      <c r="G118" s="66"/>
      <c r="H118" s="66"/>
      <c r="I118" s="105"/>
      <c r="J118" s="106"/>
      <c r="K118" s="105"/>
      <c r="L118" s="105"/>
      <c r="M118" s="105"/>
      <c r="N118" s="90" t="s">
        <v>84</v>
      </c>
      <c r="O118" s="93">
        <v>53</v>
      </c>
      <c r="P118" s="107"/>
      <c r="Q118" s="108"/>
    </row>
    <row r="119" spans="2:17" ht="34.5" customHeight="1" x14ac:dyDescent="0.35">
      <c r="B119" s="66"/>
      <c r="C119" s="66"/>
      <c r="D119" s="66"/>
      <c r="E119" s="66"/>
      <c r="F119" s="66"/>
      <c r="G119" s="66"/>
      <c r="H119" s="66"/>
      <c r="I119" s="105"/>
      <c r="J119" s="106"/>
      <c r="K119" s="105"/>
      <c r="L119" s="105"/>
      <c r="M119" s="105"/>
      <c r="N119" s="99"/>
      <c r="O119" s="47" t="s">
        <v>16</v>
      </c>
      <c r="P119" s="107"/>
      <c r="Q119" s="108"/>
    </row>
    <row r="120" spans="2:17" ht="34.5" customHeight="1" x14ac:dyDescent="0.35">
      <c r="B120" s="66" t="s">
        <v>107</v>
      </c>
      <c r="C120" s="66"/>
      <c r="D120" s="66" t="s">
        <v>103</v>
      </c>
      <c r="E120" s="66"/>
      <c r="F120" s="66"/>
      <c r="G120" s="66" t="s">
        <v>87</v>
      </c>
      <c r="H120" s="66"/>
      <c r="I120" s="105">
        <f>SUM(J120:M123)</f>
        <v>335248.15999999997</v>
      </c>
      <c r="J120" s="106">
        <v>0</v>
      </c>
      <c r="K120" s="105">
        <v>0</v>
      </c>
      <c r="L120" s="105">
        <v>284960.93</v>
      </c>
      <c r="M120" s="105">
        <v>50287.23</v>
      </c>
      <c r="N120" s="90" t="s">
        <v>79</v>
      </c>
      <c r="O120" s="93">
        <v>10</v>
      </c>
      <c r="P120" s="107" t="s">
        <v>108</v>
      </c>
      <c r="Q120" s="108" t="s">
        <v>77</v>
      </c>
    </row>
    <row r="121" spans="2:17" ht="34.5" customHeight="1" x14ac:dyDescent="0.35">
      <c r="B121" s="66"/>
      <c r="C121" s="66"/>
      <c r="D121" s="66"/>
      <c r="E121" s="66"/>
      <c r="F121" s="66"/>
      <c r="G121" s="66"/>
      <c r="H121" s="66"/>
      <c r="I121" s="105"/>
      <c r="J121" s="106"/>
      <c r="K121" s="105"/>
      <c r="L121" s="105"/>
      <c r="M121" s="105"/>
      <c r="N121" s="99"/>
      <c r="O121" s="47" t="s">
        <v>16</v>
      </c>
      <c r="P121" s="107"/>
      <c r="Q121" s="108"/>
    </row>
    <row r="122" spans="2:17" ht="34.5" customHeight="1" x14ac:dyDescent="0.35">
      <c r="B122" s="66"/>
      <c r="C122" s="66"/>
      <c r="D122" s="66"/>
      <c r="E122" s="66"/>
      <c r="F122" s="66"/>
      <c r="G122" s="66"/>
      <c r="H122" s="66"/>
      <c r="I122" s="105"/>
      <c r="J122" s="106"/>
      <c r="K122" s="105"/>
      <c r="L122" s="105"/>
      <c r="M122" s="105"/>
      <c r="N122" s="90" t="s">
        <v>80</v>
      </c>
      <c r="O122" s="93">
        <v>10</v>
      </c>
      <c r="P122" s="107"/>
      <c r="Q122" s="108"/>
    </row>
    <row r="123" spans="2:17" ht="34.5" customHeight="1" x14ac:dyDescent="0.35">
      <c r="B123" s="66"/>
      <c r="C123" s="66"/>
      <c r="D123" s="66"/>
      <c r="E123" s="66"/>
      <c r="F123" s="66"/>
      <c r="G123" s="66"/>
      <c r="H123" s="66"/>
      <c r="I123" s="105"/>
      <c r="J123" s="106"/>
      <c r="K123" s="105"/>
      <c r="L123" s="105"/>
      <c r="M123" s="105"/>
      <c r="N123" s="99"/>
      <c r="O123" s="47" t="s">
        <v>16</v>
      </c>
      <c r="P123" s="107"/>
      <c r="Q123" s="108"/>
    </row>
    <row r="124" spans="2:17" ht="34.5" customHeight="1" x14ac:dyDescent="0.35">
      <c r="B124" s="110" t="s">
        <v>109</v>
      </c>
      <c r="C124" s="111" t="s">
        <v>70</v>
      </c>
      <c r="D124" s="61" t="s">
        <v>103</v>
      </c>
      <c r="E124" s="111"/>
      <c r="F124" s="111" t="s">
        <v>72</v>
      </c>
      <c r="G124" s="112" t="s">
        <v>87</v>
      </c>
      <c r="H124" s="111" t="s">
        <v>74</v>
      </c>
      <c r="I124" s="113">
        <f>I128</f>
        <v>800000</v>
      </c>
      <c r="J124" s="113">
        <f t="shared" ref="J124:M124" si="2">J128</f>
        <v>0</v>
      </c>
      <c r="K124" s="113">
        <f t="shared" si="2"/>
        <v>0</v>
      </c>
      <c r="L124" s="113">
        <f t="shared" si="2"/>
        <v>760000</v>
      </c>
      <c r="M124" s="113">
        <f t="shared" si="2"/>
        <v>40000</v>
      </c>
      <c r="N124" s="110" t="s">
        <v>110</v>
      </c>
      <c r="O124" s="114">
        <f>O128</f>
        <v>23</v>
      </c>
      <c r="P124" s="115" t="s">
        <v>111</v>
      </c>
      <c r="Q124" s="116" t="s">
        <v>112</v>
      </c>
    </row>
    <row r="125" spans="2:17" ht="34.5" customHeight="1" x14ac:dyDescent="0.35">
      <c r="B125" s="117"/>
      <c r="C125" s="118"/>
      <c r="D125" s="61"/>
      <c r="E125" s="118"/>
      <c r="F125" s="118"/>
      <c r="G125" s="112"/>
      <c r="H125" s="118"/>
      <c r="I125" s="118"/>
      <c r="J125" s="118"/>
      <c r="K125" s="118"/>
      <c r="L125" s="118"/>
      <c r="M125" s="118"/>
      <c r="N125" s="119"/>
      <c r="O125" s="120" t="s">
        <v>31</v>
      </c>
      <c r="P125" s="115"/>
      <c r="Q125" s="116"/>
    </row>
    <row r="126" spans="2:17" ht="34.5" customHeight="1" x14ac:dyDescent="0.35">
      <c r="B126" s="117"/>
      <c r="C126" s="118"/>
      <c r="D126" s="61"/>
      <c r="E126" s="118"/>
      <c r="F126" s="118"/>
      <c r="G126" s="112"/>
      <c r="H126" s="118"/>
      <c r="I126" s="118"/>
      <c r="J126" s="118"/>
      <c r="K126" s="118"/>
      <c r="L126" s="118"/>
      <c r="M126" s="118"/>
      <c r="N126" s="110" t="s">
        <v>113</v>
      </c>
      <c r="O126" s="114">
        <f>O130</f>
        <v>23</v>
      </c>
      <c r="P126" s="115"/>
      <c r="Q126" s="116"/>
    </row>
    <row r="127" spans="2:17" ht="34.5" customHeight="1" x14ac:dyDescent="0.35">
      <c r="B127" s="119"/>
      <c r="C127" s="121"/>
      <c r="D127" s="61"/>
      <c r="E127" s="121"/>
      <c r="F127" s="121"/>
      <c r="G127" s="112"/>
      <c r="H127" s="121"/>
      <c r="I127" s="121"/>
      <c r="J127" s="121"/>
      <c r="K127" s="121"/>
      <c r="L127" s="121"/>
      <c r="M127" s="121"/>
      <c r="N127" s="119"/>
      <c r="O127" s="120" t="s">
        <v>31</v>
      </c>
      <c r="P127" s="115"/>
      <c r="Q127" s="116"/>
    </row>
    <row r="128" spans="2:17" s="58" customFormat="1" ht="28.15" customHeight="1" x14ac:dyDescent="0.35">
      <c r="B128" s="66" t="s">
        <v>114</v>
      </c>
      <c r="C128" s="66"/>
      <c r="D128" s="66" t="s">
        <v>103</v>
      </c>
      <c r="E128" s="66"/>
      <c r="F128" s="66"/>
      <c r="G128" s="122" t="s">
        <v>87</v>
      </c>
      <c r="H128" s="66"/>
      <c r="I128" s="105">
        <f>SUM(J128:M131)</f>
        <v>800000</v>
      </c>
      <c r="J128" s="106">
        <v>0</v>
      </c>
      <c r="K128" s="105">
        <v>0</v>
      </c>
      <c r="L128" s="105">
        <v>760000</v>
      </c>
      <c r="M128" s="105">
        <v>40000</v>
      </c>
      <c r="N128" s="90" t="s">
        <v>110</v>
      </c>
      <c r="O128" s="93">
        <v>23</v>
      </c>
      <c r="P128" s="107" t="s">
        <v>111</v>
      </c>
      <c r="Q128" s="108" t="s">
        <v>112</v>
      </c>
    </row>
    <row r="129" spans="2:17" s="58" customFormat="1" ht="40.9" customHeight="1" x14ac:dyDescent="0.35">
      <c r="B129" s="66"/>
      <c r="C129" s="66"/>
      <c r="D129" s="66"/>
      <c r="E129" s="66"/>
      <c r="F129" s="66"/>
      <c r="G129" s="122"/>
      <c r="H129" s="66"/>
      <c r="I129" s="105"/>
      <c r="J129" s="106"/>
      <c r="K129" s="105"/>
      <c r="L129" s="105"/>
      <c r="M129" s="105"/>
      <c r="N129" s="99"/>
      <c r="O129" s="47" t="s">
        <v>31</v>
      </c>
      <c r="P129" s="107"/>
      <c r="Q129" s="108"/>
    </row>
    <row r="130" spans="2:17" s="58" customFormat="1" ht="28.15" customHeight="1" x14ac:dyDescent="0.35">
      <c r="B130" s="66"/>
      <c r="C130" s="66"/>
      <c r="D130" s="66"/>
      <c r="E130" s="66"/>
      <c r="F130" s="66"/>
      <c r="G130" s="122"/>
      <c r="H130" s="66"/>
      <c r="I130" s="105"/>
      <c r="J130" s="106"/>
      <c r="K130" s="105"/>
      <c r="L130" s="105"/>
      <c r="M130" s="105"/>
      <c r="N130" s="90" t="s">
        <v>113</v>
      </c>
      <c r="O130" s="93">
        <v>23</v>
      </c>
      <c r="P130" s="107"/>
      <c r="Q130" s="108"/>
    </row>
    <row r="131" spans="2:17" s="58" customFormat="1" ht="34.15" customHeight="1" x14ac:dyDescent="0.35">
      <c r="B131" s="66"/>
      <c r="C131" s="66"/>
      <c r="D131" s="66"/>
      <c r="E131" s="66"/>
      <c r="F131" s="66"/>
      <c r="G131" s="122"/>
      <c r="H131" s="66"/>
      <c r="I131" s="105"/>
      <c r="J131" s="106"/>
      <c r="K131" s="105"/>
      <c r="L131" s="105"/>
      <c r="M131" s="105"/>
      <c r="N131" s="99"/>
      <c r="O131" s="47" t="s">
        <v>31</v>
      </c>
      <c r="P131" s="107"/>
      <c r="Q131" s="108"/>
    </row>
    <row r="132" spans="2:17" s="127" customFormat="1" ht="15.5" x14ac:dyDescent="0.35">
      <c r="B132" s="123" t="s">
        <v>115</v>
      </c>
      <c r="C132" s="123"/>
      <c r="D132" s="123"/>
      <c r="E132" s="123"/>
      <c r="F132" s="123"/>
      <c r="G132" s="123"/>
      <c r="H132" s="123"/>
      <c r="I132" s="124">
        <f>I44+I124</f>
        <v>21317520.77</v>
      </c>
      <c r="J132" s="125">
        <f>J45</f>
        <v>0</v>
      </c>
      <c r="K132" s="125">
        <f>K45</f>
        <v>0</v>
      </c>
      <c r="L132" s="124">
        <f>L44+L124</f>
        <v>18199892.640000001</v>
      </c>
      <c r="M132" s="124">
        <f>M44+M124</f>
        <v>3117628.1300000004</v>
      </c>
      <c r="N132" s="126"/>
      <c r="O132" s="126"/>
      <c r="P132" s="126"/>
      <c r="Q132" s="126"/>
    </row>
    <row r="133" spans="2:17" ht="38.65" customHeight="1" x14ac:dyDescent="0.35">
      <c r="L133" s="128"/>
    </row>
    <row r="134" spans="2:17" s="68" customFormat="1" ht="15" x14ac:dyDescent="0.35">
      <c r="B134" s="129" t="s">
        <v>116</v>
      </c>
      <c r="C134" s="129"/>
      <c r="D134" s="129"/>
      <c r="E134" s="129"/>
    </row>
    <row r="135" spans="2:17" s="68" customFormat="1" ht="15" customHeight="1" x14ac:dyDescent="0.35">
      <c r="B135" s="130" t="s">
        <v>4</v>
      </c>
      <c r="C135" s="70" t="s">
        <v>117</v>
      </c>
      <c r="D135" s="70"/>
      <c r="E135" s="70"/>
      <c r="F135" s="131" t="s">
        <v>118</v>
      </c>
      <c r="G135" s="131"/>
      <c r="H135" s="131"/>
      <c r="I135" s="131"/>
      <c r="J135" s="70" t="s">
        <v>119</v>
      </c>
      <c r="K135" s="131"/>
      <c r="L135" s="131"/>
      <c r="M135" s="131"/>
    </row>
    <row r="136" spans="2:17" s="68" customFormat="1" ht="15.5" x14ac:dyDescent="0.35">
      <c r="B136" s="74">
        <v>1</v>
      </c>
      <c r="C136" s="132">
        <v>2</v>
      </c>
      <c r="D136" s="132"/>
      <c r="E136" s="132"/>
      <c r="F136" s="132">
        <v>3</v>
      </c>
      <c r="G136" s="132"/>
      <c r="H136" s="132"/>
      <c r="I136" s="132"/>
      <c r="J136" s="132">
        <v>4</v>
      </c>
      <c r="K136" s="132"/>
      <c r="L136" s="132"/>
      <c r="M136" s="132"/>
    </row>
    <row r="137" spans="2:17" s="68" customFormat="1" ht="39" customHeight="1" x14ac:dyDescent="0.35">
      <c r="B137" s="133"/>
      <c r="C137" s="134" t="s">
        <v>120</v>
      </c>
      <c r="D137" s="134"/>
      <c r="E137" s="134"/>
      <c r="F137" s="107"/>
      <c r="G137" s="107"/>
      <c r="H137" s="107"/>
      <c r="I137" s="107"/>
      <c r="J137" s="107"/>
      <c r="K137" s="107"/>
      <c r="L137" s="107"/>
      <c r="M137" s="107"/>
    </row>
    <row r="138" spans="2:17" s="68" customFormat="1" ht="15.65" customHeight="1" x14ac:dyDescent="0.35"/>
    <row r="139" spans="2:17" s="68" customFormat="1" ht="15" x14ac:dyDescent="0.35">
      <c r="B139" s="129" t="s">
        <v>121</v>
      </c>
      <c r="C139" s="129"/>
      <c r="D139" s="129"/>
      <c r="E139" s="129"/>
      <c r="F139" s="129"/>
    </row>
    <row r="140" spans="2:17" s="68" customFormat="1" ht="15" x14ac:dyDescent="0.35">
      <c r="B140" s="130" t="s">
        <v>4</v>
      </c>
      <c r="C140" s="131" t="s">
        <v>122</v>
      </c>
      <c r="D140" s="131"/>
      <c r="E140" s="131"/>
      <c r="F140" s="131" t="s">
        <v>118</v>
      </c>
      <c r="G140" s="131"/>
      <c r="H140" s="131"/>
      <c r="I140" s="131"/>
      <c r="J140" s="70" t="s">
        <v>123</v>
      </c>
      <c r="K140" s="131"/>
      <c r="L140" s="131"/>
      <c r="M140" s="131"/>
    </row>
    <row r="141" spans="2:17" s="68" customFormat="1" ht="15.5" x14ac:dyDescent="0.35">
      <c r="B141" s="74">
        <v>1</v>
      </c>
      <c r="C141" s="132">
        <v>2</v>
      </c>
      <c r="D141" s="132"/>
      <c r="E141" s="132"/>
      <c r="F141" s="132">
        <v>3</v>
      </c>
      <c r="G141" s="132"/>
      <c r="H141" s="132"/>
      <c r="I141" s="132"/>
      <c r="J141" s="132">
        <v>4</v>
      </c>
      <c r="K141" s="132"/>
      <c r="L141" s="132"/>
      <c r="M141" s="132"/>
    </row>
    <row r="142" spans="2:17" s="68" customFormat="1" ht="52.15" customHeight="1" x14ac:dyDescent="0.35">
      <c r="B142" s="133"/>
      <c r="C142" s="134" t="s">
        <v>124</v>
      </c>
      <c r="D142" s="134"/>
      <c r="E142" s="134"/>
      <c r="F142" s="107"/>
      <c r="G142" s="107"/>
      <c r="H142" s="107"/>
      <c r="I142" s="107"/>
      <c r="J142" s="107"/>
      <c r="K142" s="107"/>
      <c r="L142" s="107"/>
      <c r="M142" s="107"/>
    </row>
    <row r="143" spans="2:17" s="68" customFormat="1" x14ac:dyDescent="0.35"/>
    <row r="144" spans="2:17" s="68" customFormat="1" ht="15" x14ac:dyDescent="0.35">
      <c r="B144" s="129" t="s">
        <v>125</v>
      </c>
      <c r="C144" s="129"/>
      <c r="D144" s="129"/>
    </row>
    <row r="145" spans="1:13" s="68" customFormat="1" ht="15" x14ac:dyDescent="0.35">
      <c r="B145" s="130" t="s">
        <v>4</v>
      </c>
      <c r="C145" s="70" t="s">
        <v>126</v>
      </c>
      <c r="D145" s="70"/>
      <c r="E145" s="70"/>
      <c r="F145" s="135" t="s">
        <v>127</v>
      </c>
      <c r="G145" s="136"/>
      <c r="H145" s="136"/>
      <c r="I145" s="136"/>
      <c r="J145" s="136"/>
      <c r="K145" s="136"/>
      <c r="L145" s="136"/>
      <c r="M145" s="137"/>
    </row>
    <row r="146" spans="1:13" s="68" customFormat="1" ht="15.5" x14ac:dyDescent="0.35">
      <c r="B146" s="74">
        <v>1</v>
      </c>
      <c r="C146" s="132">
        <v>2</v>
      </c>
      <c r="D146" s="132"/>
      <c r="E146" s="132"/>
      <c r="F146" s="138">
        <v>3</v>
      </c>
      <c r="G146" s="139"/>
      <c r="H146" s="139"/>
      <c r="I146" s="139"/>
      <c r="J146" s="139"/>
      <c r="K146" s="139"/>
      <c r="L146" s="139"/>
      <c r="M146" s="140"/>
    </row>
    <row r="147" spans="1:13" s="68" customFormat="1" ht="42" customHeight="1" x14ac:dyDescent="0.35">
      <c r="B147" s="133" t="s">
        <v>11</v>
      </c>
      <c r="C147" s="134" t="s">
        <v>128</v>
      </c>
      <c r="D147" s="134"/>
      <c r="E147" s="134"/>
      <c r="F147" s="141" t="s">
        <v>129</v>
      </c>
      <c r="G147" s="141"/>
      <c r="H147" s="141"/>
      <c r="I147" s="141"/>
      <c r="J147" s="141"/>
      <c r="K147" s="141"/>
      <c r="L147" s="141"/>
      <c r="M147" s="141"/>
    </row>
    <row r="148" spans="1:13" s="68" customFormat="1" x14ac:dyDescent="0.35"/>
    <row r="149" spans="1:13" s="68" customFormat="1" ht="15" x14ac:dyDescent="0.35">
      <c r="B149" s="129" t="s">
        <v>130</v>
      </c>
      <c r="C149" s="129"/>
      <c r="D149" s="129"/>
      <c r="E149" s="129"/>
      <c r="F149" s="129"/>
      <c r="G149" s="129"/>
    </row>
    <row r="150" spans="1:13" s="68" customFormat="1" ht="15" x14ac:dyDescent="0.35">
      <c r="B150" s="130" t="s">
        <v>4</v>
      </c>
      <c r="C150" s="135" t="s">
        <v>131</v>
      </c>
      <c r="D150" s="136"/>
      <c r="E150" s="136"/>
      <c r="F150" s="136"/>
      <c r="G150" s="136"/>
      <c r="H150" s="136"/>
      <c r="I150" s="136"/>
      <c r="J150" s="136"/>
      <c r="K150" s="136"/>
      <c r="L150" s="136"/>
      <c r="M150" s="137"/>
    </row>
    <row r="151" spans="1:13" s="68" customFormat="1" ht="15.5" x14ac:dyDescent="0.35">
      <c r="B151" s="74">
        <v>1</v>
      </c>
      <c r="C151" s="138">
        <v>2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40"/>
    </row>
    <row r="152" spans="1:13" s="68" customFormat="1" ht="15.5" x14ac:dyDescent="0.35">
      <c r="B152" s="133"/>
      <c r="C152" s="142"/>
      <c r="D152" s="143"/>
      <c r="E152" s="143"/>
      <c r="F152" s="143"/>
      <c r="G152" s="143"/>
      <c r="H152" s="143"/>
      <c r="I152" s="143"/>
      <c r="J152" s="143"/>
      <c r="K152" s="143"/>
      <c r="L152" s="143"/>
      <c r="M152" s="144"/>
    </row>
    <row r="153" spans="1:13" s="68" customFormat="1" x14ac:dyDescent="0.35"/>
    <row r="154" spans="1:13" s="68" customFormat="1" ht="16.5" x14ac:dyDescent="0.35">
      <c r="A154" s="145">
        <v>163</v>
      </c>
      <c r="B154" s="146" t="s">
        <v>132</v>
      </c>
    </row>
  </sheetData>
  <mergeCells count="384">
    <mergeCell ref="B149:G149"/>
    <mergeCell ref="C150:M150"/>
    <mergeCell ref="C151:M151"/>
    <mergeCell ref="C152:M152"/>
    <mergeCell ref="B144:D144"/>
    <mergeCell ref="C145:E145"/>
    <mergeCell ref="F145:M145"/>
    <mergeCell ref="C146:E146"/>
    <mergeCell ref="F146:M146"/>
    <mergeCell ref="C147:E147"/>
    <mergeCell ref="F147:M147"/>
    <mergeCell ref="C141:E141"/>
    <mergeCell ref="F141:I141"/>
    <mergeCell ref="J141:M141"/>
    <mergeCell ref="C142:E142"/>
    <mergeCell ref="F142:I142"/>
    <mergeCell ref="J142:M142"/>
    <mergeCell ref="C137:E137"/>
    <mergeCell ref="F137:I137"/>
    <mergeCell ref="J137:M137"/>
    <mergeCell ref="B139:F139"/>
    <mergeCell ref="C140:E140"/>
    <mergeCell ref="F140:I140"/>
    <mergeCell ref="J140:M140"/>
    <mergeCell ref="B134:E134"/>
    <mergeCell ref="C135:E135"/>
    <mergeCell ref="F135:I135"/>
    <mergeCell ref="J135:M135"/>
    <mergeCell ref="C136:E136"/>
    <mergeCell ref="F136:I136"/>
    <mergeCell ref="J136:M136"/>
    <mergeCell ref="N128:N129"/>
    <mergeCell ref="P128:P131"/>
    <mergeCell ref="Q128:Q131"/>
    <mergeCell ref="N130:N131"/>
    <mergeCell ref="B132:H132"/>
    <mergeCell ref="N132:Q132"/>
    <mergeCell ref="H128:H131"/>
    <mergeCell ref="I128:I131"/>
    <mergeCell ref="J128:J131"/>
    <mergeCell ref="K128:K131"/>
    <mergeCell ref="L128:L131"/>
    <mergeCell ref="M128:M131"/>
    <mergeCell ref="N124:N125"/>
    <mergeCell ref="P124:P127"/>
    <mergeCell ref="Q124:Q127"/>
    <mergeCell ref="N126:N127"/>
    <mergeCell ref="B128:B131"/>
    <mergeCell ref="C128:C131"/>
    <mergeCell ref="D128:D131"/>
    <mergeCell ref="E128:E131"/>
    <mergeCell ref="F128:F131"/>
    <mergeCell ref="G128:G131"/>
    <mergeCell ref="H124:H127"/>
    <mergeCell ref="I124:I127"/>
    <mergeCell ref="J124:J127"/>
    <mergeCell ref="K124:K127"/>
    <mergeCell ref="L124:L127"/>
    <mergeCell ref="M124:M127"/>
    <mergeCell ref="N120:N121"/>
    <mergeCell ref="P120:P123"/>
    <mergeCell ref="Q120:Q123"/>
    <mergeCell ref="N122:N123"/>
    <mergeCell ref="B124:B127"/>
    <mergeCell ref="C124:C127"/>
    <mergeCell ref="D124:D127"/>
    <mergeCell ref="E124:E127"/>
    <mergeCell ref="F124:F127"/>
    <mergeCell ref="G124:G127"/>
    <mergeCell ref="H120:H123"/>
    <mergeCell ref="I120:I123"/>
    <mergeCell ref="J120:J123"/>
    <mergeCell ref="K120:K123"/>
    <mergeCell ref="L120:L123"/>
    <mergeCell ref="M120:M123"/>
    <mergeCell ref="N116:N117"/>
    <mergeCell ref="P116:P119"/>
    <mergeCell ref="Q116:Q119"/>
    <mergeCell ref="N118:N119"/>
    <mergeCell ref="B120:B123"/>
    <mergeCell ref="C120:C123"/>
    <mergeCell ref="D120:D123"/>
    <mergeCell ref="E120:E123"/>
    <mergeCell ref="F120:F123"/>
    <mergeCell ref="G120:G123"/>
    <mergeCell ref="H116:H119"/>
    <mergeCell ref="I116:I119"/>
    <mergeCell ref="J116:J119"/>
    <mergeCell ref="K116:K119"/>
    <mergeCell ref="L116:L119"/>
    <mergeCell ref="M116:M119"/>
    <mergeCell ref="N112:N113"/>
    <mergeCell ref="P112:P115"/>
    <mergeCell ref="Q112:Q115"/>
    <mergeCell ref="N114:N115"/>
    <mergeCell ref="B116:B119"/>
    <mergeCell ref="C116:C119"/>
    <mergeCell ref="D116:D119"/>
    <mergeCell ref="E116:E119"/>
    <mergeCell ref="F116:F119"/>
    <mergeCell ref="G116:G119"/>
    <mergeCell ref="H112:H115"/>
    <mergeCell ref="I112:I115"/>
    <mergeCell ref="J112:J115"/>
    <mergeCell ref="K112:K115"/>
    <mergeCell ref="L112:L115"/>
    <mergeCell ref="M112:M115"/>
    <mergeCell ref="N108:N109"/>
    <mergeCell ref="P108:P111"/>
    <mergeCell ref="Q108:Q111"/>
    <mergeCell ref="N110:N111"/>
    <mergeCell ref="B112:B115"/>
    <mergeCell ref="C112:C115"/>
    <mergeCell ref="D112:D115"/>
    <mergeCell ref="E112:E115"/>
    <mergeCell ref="F112:F115"/>
    <mergeCell ref="G112:G115"/>
    <mergeCell ref="H108:H111"/>
    <mergeCell ref="I108:I111"/>
    <mergeCell ref="J108:J111"/>
    <mergeCell ref="K108:K111"/>
    <mergeCell ref="L108:L111"/>
    <mergeCell ref="M108:M111"/>
    <mergeCell ref="N104:N105"/>
    <mergeCell ref="P104:P107"/>
    <mergeCell ref="Q104:Q107"/>
    <mergeCell ref="N106:N107"/>
    <mergeCell ref="B108:B111"/>
    <mergeCell ref="C108:C111"/>
    <mergeCell ref="D108:D111"/>
    <mergeCell ref="E108:E111"/>
    <mergeCell ref="F108:F111"/>
    <mergeCell ref="G108:G111"/>
    <mergeCell ref="H104:H107"/>
    <mergeCell ref="I104:I107"/>
    <mergeCell ref="J104:J107"/>
    <mergeCell ref="K104:K107"/>
    <mergeCell ref="L104:L107"/>
    <mergeCell ref="M104:M107"/>
    <mergeCell ref="N100:N101"/>
    <mergeCell ref="P100:P103"/>
    <mergeCell ref="Q100:Q103"/>
    <mergeCell ref="N102:N103"/>
    <mergeCell ref="B104:B107"/>
    <mergeCell ref="C104:C107"/>
    <mergeCell ref="D104:D107"/>
    <mergeCell ref="E104:E107"/>
    <mergeCell ref="F104:F107"/>
    <mergeCell ref="G104:G107"/>
    <mergeCell ref="H100:H103"/>
    <mergeCell ref="I100:I103"/>
    <mergeCell ref="J100:J103"/>
    <mergeCell ref="K100:K103"/>
    <mergeCell ref="L100:L103"/>
    <mergeCell ref="M100:M103"/>
    <mergeCell ref="N96:N97"/>
    <mergeCell ref="P96:P99"/>
    <mergeCell ref="Q96:Q99"/>
    <mergeCell ref="N98:N99"/>
    <mergeCell ref="B100:B103"/>
    <mergeCell ref="C100:C103"/>
    <mergeCell ref="D100:D103"/>
    <mergeCell ref="E100:E103"/>
    <mergeCell ref="F100:F103"/>
    <mergeCell ref="G100:G103"/>
    <mergeCell ref="H96:H99"/>
    <mergeCell ref="I96:I99"/>
    <mergeCell ref="J96:J99"/>
    <mergeCell ref="K96:K99"/>
    <mergeCell ref="L96:L99"/>
    <mergeCell ref="M96:M99"/>
    <mergeCell ref="B96:B99"/>
    <mergeCell ref="C96:C99"/>
    <mergeCell ref="D96:D99"/>
    <mergeCell ref="E96:E99"/>
    <mergeCell ref="F96:F99"/>
    <mergeCell ref="G96:G99"/>
    <mergeCell ref="N84:N85"/>
    <mergeCell ref="P84:P95"/>
    <mergeCell ref="Q84:Q95"/>
    <mergeCell ref="N86:N87"/>
    <mergeCell ref="N88:N89"/>
    <mergeCell ref="N90:N91"/>
    <mergeCell ref="N92:N93"/>
    <mergeCell ref="N94:N95"/>
    <mergeCell ref="H84:H95"/>
    <mergeCell ref="I84:I95"/>
    <mergeCell ref="J84:J95"/>
    <mergeCell ref="K84:K95"/>
    <mergeCell ref="L84:L95"/>
    <mergeCell ref="M84:M95"/>
    <mergeCell ref="B84:B95"/>
    <mergeCell ref="C84:C95"/>
    <mergeCell ref="D84:D95"/>
    <mergeCell ref="E84:E95"/>
    <mergeCell ref="F84:F95"/>
    <mergeCell ref="G84:G95"/>
    <mergeCell ref="N76:N77"/>
    <mergeCell ref="P76:P83"/>
    <mergeCell ref="Q76:Q83"/>
    <mergeCell ref="N78:N79"/>
    <mergeCell ref="N80:N81"/>
    <mergeCell ref="N82:N83"/>
    <mergeCell ref="H76:H83"/>
    <mergeCell ref="I76:I83"/>
    <mergeCell ref="J76:J83"/>
    <mergeCell ref="K76:K83"/>
    <mergeCell ref="L76:L83"/>
    <mergeCell ref="M76:M83"/>
    <mergeCell ref="N72:N73"/>
    <mergeCell ref="P72:P75"/>
    <mergeCell ref="Q72:Q75"/>
    <mergeCell ref="N74:N75"/>
    <mergeCell ref="B76:B83"/>
    <mergeCell ref="C76:C83"/>
    <mergeCell ref="D76:D83"/>
    <mergeCell ref="E76:E83"/>
    <mergeCell ref="F76:F83"/>
    <mergeCell ref="G76:G83"/>
    <mergeCell ref="H72:H75"/>
    <mergeCell ref="I72:I75"/>
    <mergeCell ref="J72:J75"/>
    <mergeCell ref="K72:K75"/>
    <mergeCell ref="L72:L75"/>
    <mergeCell ref="M72:M75"/>
    <mergeCell ref="N68:N69"/>
    <mergeCell ref="P68:P71"/>
    <mergeCell ref="Q68:Q71"/>
    <mergeCell ref="N70:N71"/>
    <mergeCell ref="B72:B75"/>
    <mergeCell ref="C72:C75"/>
    <mergeCell ref="D72:D75"/>
    <mergeCell ref="E72:E75"/>
    <mergeCell ref="F72:F75"/>
    <mergeCell ref="G72:G75"/>
    <mergeCell ref="H68:H71"/>
    <mergeCell ref="I68:I71"/>
    <mergeCell ref="J68:J71"/>
    <mergeCell ref="K68:K71"/>
    <mergeCell ref="L68:L71"/>
    <mergeCell ref="M68:M71"/>
    <mergeCell ref="B68:B71"/>
    <mergeCell ref="C68:C71"/>
    <mergeCell ref="D68:D71"/>
    <mergeCell ref="E68:E71"/>
    <mergeCell ref="F68:F71"/>
    <mergeCell ref="G68:G71"/>
    <mergeCell ref="N60:N61"/>
    <mergeCell ref="P60:P67"/>
    <mergeCell ref="Q60:Q67"/>
    <mergeCell ref="N62:N63"/>
    <mergeCell ref="N64:N65"/>
    <mergeCell ref="N66:N67"/>
    <mergeCell ref="H60:H67"/>
    <mergeCell ref="I60:I67"/>
    <mergeCell ref="J60:J67"/>
    <mergeCell ref="K60:K67"/>
    <mergeCell ref="L60:L67"/>
    <mergeCell ref="M60:M67"/>
    <mergeCell ref="B60:B67"/>
    <mergeCell ref="C60:C67"/>
    <mergeCell ref="D60:D67"/>
    <mergeCell ref="E60:E67"/>
    <mergeCell ref="F60:F67"/>
    <mergeCell ref="G60:G67"/>
    <mergeCell ref="N44:N45"/>
    <mergeCell ref="P44:P59"/>
    <mergeCell ref="Q44:Q59"/>
    <mergeCell ref="N46:N47"/>
    <mergeCell ref="N48:N49"/>
    <mergeCell ref="N50:N51"/>
    <mergeCell ref="N52:N53"/>
    <mergeCell ref="N54:N55"/>
    <mergeCell ref="N56:N57"/>
    <mergeCell ref="N58:N59"/>
    <mergeCell ref="H44:H59"/>
    <mergeCell ref="I44:I59"/>
    <mergeCell ref="J44:J59"/>
    <mergeCell ref="K44:K59"/>
    <mergeCell ref="L44:L59"/>
    <mergeCell ref="M44:M59"/>
    <mergeCell ref="B44:B59"/>
    <mergeCell ref="C44:C59"/>
    <mergeCell ref="D44:D59"/>
    <mergeCell ref="E44:E59"/>
    <mergeCell ref="F44:F59"/>
    <mergeCell ref="G44:G59"/>
    <mergeCell ref="I40:M40"/>
    <mergeCell ref="N40:O40"/>
    <mergeCell ref="P40:P42"/>
    <mergeCell ref="Q40:Q42"/>
    <mergeCell ref="I41:I42"/>
    <mergeCell ref="J41:L41"/>
    <mergeCell ref="M41:M42"/>
    <mergeCell ref="N41:N42"/>
    <mergeCell ref="O41:O42"/>
    <mergeCell ref="B37:E37"/>
    <mergeCell ref="F37:H37"/>
    <mergeCell ref="B39:H39"/>
    <mergeCell ref="B40:B42"/>
    <mergeCell ref="C40:C42"/>
    <mergeCell ref="D40:D42"/>
    <mergeCell ref="E40:E42"/>
    <mergeCell ref="F40:F42"/>
    <mergeCell ref="G40:G42"/>
    <mergeCell ref="H40:H42"/>
    <mergeCell ref="B34:E34"/>
    <mergeCell ref="F34:H34"/>
    <mergeCell ref="B35:E35"/>
    <mergeCell ref="F35:H35"/>
    <mergeCell ref="B36:E36"/>
    <mergeCell ref="F36:H36"/>
    <mergeCell ref="B31:E31"/>
    <mergeCell ref="F31:H31"/>
    <mergeCell ref="B32:E32"/>
    <mergeCell ref="F32:H32"/>
    <mergeCell ref="B33:E33"/>
    <mergeCell ref="F33:H33"/>
    <mergeCell ref="B28:E28"/>
    <mergeCell ref="F28:H28"/>
    <mergeCell ref="B29:E29"/>
    <mergeCell ref="F29:H29"/>
    <mergeCell ref="B30:E30"/>
    <mergeCell ref="F30:H30"/>
    <mergeCell ref="B25:E25"/>
    <mergeCell ref="F25:H25"/>
    <mergeCell ref="B26:E26"/>
    <mergeCell ref="F26:H26"/>
    <mergeCell ref="B27:E27"/>
    <mergeCell ref="F27:H27"/>
    <mergeCell ref="B21:G21"/>
    <mergeCell ref="B22:E22"/>
    <mergeCell ref="F22:H22"/>
    <mergeCell ref="B23:E23"/>
    <mergeCell ref="F23:H23"/>
    <mergeCell ref="B24:E24"/>
    <mergeCell ref="F24:H24"/>
    <mergeCell ref="B17:B18"/>
    <mergeCell ref="C17:C18"/>
    <mergeCell ref="D17:G18"/>
    <mergeCell ref="H17:J17"/>
    <mergeCell ref="K17:M17"/>
    <mergeCell ref="H18:J18"/>
    <mergeCell ref="K18:M18"/>
    <mergeCell ref="B15:B16"/>
    <mergeCell ref="C15:C16"/>
    <mergeCell ref="D15:G16"/>
    <mergeCell ref="H15:J15"/>
    <mergeCell ref="K15:M15"/>
    <mergeCell ref="H16:J16"/>
    <mergeCell ref="K16:M16"/>
    <mergeCell ref="B13:B14"/>
    <mergeCell ref="C13:C14"/>
    <mergeCell ref="D13:G14"/>
    <mergeCell ref="H13:J13"/>
    <mergeCell ref="K13:M13"/>
    <mergeCell ref="H14:J14"/>
    <mergeCell ref="K14:M14"/>
    <mergeCell ref="B11:B12"/>
    <mergeCell ref="C11:C12"/>
    <mergeCell ref="D11:G12"/>
    <mergeCell ref="H11:J11"/>
    <mergeCell ref="K11:M11"/>
    <mergeCell ref="H12:J12"/>
    <mergeCell ref="K12:M12"/>
    <mergeCell ref="D8:G8"/>
    <mergeCell ref="H8:J8"/>
    <mergeCell ref="K8:M8"/>
    <mergeCell ref="B9:B10"/>
    <mergeCell ref="C9:C10"/>
    <mergeCell ref="D9:G10"/>
    <mergeCell ref="H9:J9"/>
    <mergeCell ref="K9:M9"/>
    <mergeCell ref="H10:J10"/>
    <mergeCell ref="K10:M10"/>
    <mergeCell ref="B2:Q2"/>
    <mergeCell ref="G3:H3"/>
    <mergeCell ref="B5:H5"/>
    <mergeCell ref="B6:B7"/>
    <mergeCell ref="C6:C7"/>
    <mergeCell ref="D6:G7"/>
    <mergeCell ref="H6:J7"/>
    <mergeCell ref="K6:N6"/>
    <mergeCell ref="K7:M7"/>
  </mergeCells>
  <conditionalFormatting sqref="M60:M71">
    <cfRule type="cellIs" dxfId="11" priority="12" operator="lessThan">
      <formula>$I$60*0.15</formula>
    </cfRule>
  </conditionalFormatting>
  <conditionalFormatting sqref="M68:M71">
    <cfRule type="cellIs" dxfId="10" priority="11" operator="lessThan">
      <formula>$I$68*0.15</formula>
    </cfRule>
  </conditionalFormatting>
  <conditionalFormatting sqref="M72:M75">
    <cfRule type="cellIs" dxfId="9" priority="10" operator="lessThan">
      <formula>$I$72*0.15</formula>
    </cfRule>
  </conditionalFormatting>
  <conditionalFormatting sqref="M76:M83">
    <cfRule type="cellIs" dxfId="8" priority="9" operator="lessThan">
      <formula>$I$76*0.15</formula>
    </cfRule>
  </conditionalFormatting>
  <conditionalFormatting sqref="M84:M95">
    <cfRule type="cellIs" dxfId="7" priority="8" operator="lessThan">
      <formula>$I$84*0.15</formula>
    </cfRule>
  </conditionalFormatting>
  <conditionalFormatting sqref="M96:M103">
    <cfRule type="cellIs" dxfId="6" priority="6" operator="lessThan">
      <formula>$I$96*0.15</formula>
    </cfRule>
    <cfRule type="cellIs" dxfId="5" priority="7" operator="lessThan">
      <formula>$I$72*0.15</formula>
    </cfRule>
  </conditionalFormatting>
  <conditionalFormatting sqref="M100:M103">
    <cfRule type="cellIs" dxfId="4" priority="5" operator="lessThan">
      <formula>$I$100*0.15</formula>
    </cfRule>
  </conditionalFormatting>
  <conditionalFormatting sqref="M104:M107">
    <cfRule type="cellIs" dxfId="3" priority="4" operator="lessThan">
      <formula>$I$104*0.15</formula>
    </cfRule>
  </conditionalFormatting>
  <conditionalFormatting sqref="M108:M111">
    <cfRule type="cellIs" dxfId="2" priority="3" operator="lessThan">
      <formula>$I$108*0.15</formula>
    </cfRule>
  </conditionalFormatting>
  <conditionalFormatting sqref="M112:M115">
    <cfRule type="cellIs" dxfId="1" priority="2" operator="lessThan">
      <formula>$I$112*0.15</formula>
    </cfRule>
  </conditionalFormatting>
  <conditionalFormatting sqref="M116:M123 M128:M131">
    <cfRule type="cellIs" dxfId="0" priority="1" operator="lessThan">
      <formula>$I$128*0.05</formula>
    </cfRule>
  </conditionalFormatting>
  <hyperlinks>
    <hyperlink ref="B154" r:id="rId1" display="Regioninės pažangos priemonės Nr. 09-003-02-02-11 (RE) „Sumažinti pažeidžiamų visuomenės grupių gerovės teritorinius skirtumus“ finansavimo gairės. Patvirtinta Lietuvos Respublikos socialinės apsaugos ir darbo ministro 2023 m. birželio 30 d. įsakymu Nr. A1-439." xr:uid="{4337075A-09AB-4F3E-B82D-3E99EFA05E82}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2"/>
  <headerFooter>
    <oddHeader>&amp;R&amp;"Times New Roman,Kursyvas"&amp;12Aktuali redakcija, patvirtinta 2026-07-28 sprendimu Nr. TS-13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A64EADDD387449A320BC5E5E288F88" ma:contentTypeVersion="16" ma:contentTypeDescription="Create a new document." ma:contentTypeScope="" ma:versionID="01fed9440f2c868beda927314b334ddb">
  <xsd:schema xmlns:xsd="http://www.w3.org/2001/XMLSchema" xmlns:xs="http://www.w3.org/2001/XMLSchema" xmlns:p="http://schemas.microsoft.com/office/2006/metadata/properties" xmlns:ns2="c24e33d6-1d4f-4bfe-979e-3bead31c6350" xmlns:ns3="9eb08c88-d023-4b2a-ae91-c7e38f169ec1" targetNamespace="http://schemas.microsoft.com/office/2006/metadata/properties" ma:root="true" ma:fieldsID="10ed9c7f536887b394514de43ef6df79" ns2:_="" ns3:_="">
    <xsd:import namespace="c24e33d6-1d4f-4bfe-979e-3bead31c6350"/>
    <xsd:import namespace="9eb08c88-d023-4b2a-ae91-c7e38f169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33d6-1d4f-4bfe-979e-3bead31c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1ea6d2d-0f7a-4297-ad52-f16ba463c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08c88-d023-4b2a-ae91-c7e38f169ec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a5a607-f600-491e-bb1c-067fdd6ce434}" ma:internalName="TaxCatchAll" ma:showField="CatchAllData" ma:web="9eb08c88-d023-4b2a-ae91-c7e38f169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b08c88-d023-4b2a-ae91-c7e38f169ec1" xsi:nil="true"/>
    <lcf76f155ced4ddcb4097134ff3c332f xmlns="c24e33d6-1d4f-4bfe-979e-3bead31c63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F89A47-A15A-4734-B1A5-4C7A79ABC798}"/>
</file>

<file path=customXml/itemProps2.xml><?xml version="1.0" encoding="utf-8"?>
<ds:datastoreItem xmlns:ds="http://schemas.openxmlformats.org/officeDocument/2006/customXml" ds:itemID="{961B1F15-DF32-4FE3-BEAB-1F5904EE443C}"/>
</file>

<file path=customXml/itemProps3.xml><?xml version="1.0" encoding="utf-8"?>
<ds:datastoreItem xmlns:ds="http://schemas.openxmlformats.org/officeDocument/2006/customXml" ds:itemID="{EB3316EC-A722-48BF-97CF-970A1DA87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Levickaitė</dc:creator>
  <cp:lastModifiedBy>Asta Levickaitė</cp:lastModifiedBy>
  <cp:lastPrinted>2026-07-29T07:25:29Z</cp:lastPrinted>
  <dcterms:created xsi:type="dcterms:W3CDTF">2026-07-29T07:23:16Z</dcterms:created>
  <dcterms:modified xsi:type="dcterms:W3CDTF">2026-07-29T07:26:09Z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0x01010012A64EADDD387449A320BC5E5E288F88</vt:lpwstr>
  </property>
</Properties>
</file>