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tauragesreg.sharepoint.com/sites/Bendras/Shared Documents/KOLEGIJA/2025/2025-01-31 M/"/>
    </mc:Choice>
  </mc:AlternateContent>
  <xr:revisionPtr revIDLastSave="11" documentId="8_{050BFAC9-93CC-4C5C-B5D3-45D269A596D3}" xr6:coauthVersionLast="47" xr6:coauthVersionMax="47" xr10:uidLastSave="{81AF995C-7942-4939-A83A-CA6473B5F708}"/>
  <bookViews>
    <workbookView xWindow="-19310" yWindow="-110" windowWidth="19420" windowHeight="10300" xr2:uid="{00000000-000D-0000-FFFF-FFFF00000000}"/>
  </bookViews>
  <sheets>
    <sheet name="1 lentelė" sheetId="1" r:id="rId1"/>
    <sheet name="2 lentelė" sheetId="2" r:id="rId2"/>
    <sheet name="3 lentelė"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9" i="1" l="1"/>
  <c r="K49" i="1"/>
  <c r="M49" i="1"/>
  <c r="N49" i="1"/>
  <c r="O49" i="1"/>
  <c r="R49" i="1"/>
  <c r="S49" i="1"/>
  <c r="T49" i="1"/>
  <c r="I49" i="1"/>
  <c r="J177" i="1"/>
  <c r="K177" i="1"/>
  <c r="L177" i="1"/>
  <c r="M177" i="1"/>
  <c r="N177" i="1"/>
  <c r="O177" i="1"/>
  <c r="R177" i="1"/>
  <c r="S177" i="1"/>
  <c r="T177" i="1"/>
  <c r="I177" i="1"/>
  <c r="P162" i="1"/>
  <c r="J238" i="1"/>
  <c r="K238" i="1"/>
  <c r="M238" i="1"/>
  <c r="N238" i="1"/>
  <c r="O238" i="1"/>
  <c r="R238" i="1"/>
  <c r="S238" i="1"/>
  <c r="T238" i="1"/>
  <c r="I238" i="1"/>
  <c r="P228" i="1"/>
  <c r="P111" i="1"/>
  <c r="Q205" i="1"/>
  <c r="Q177" i="1" s="1"/>
  <c r="P205" i="1"/>
  <c r="P177" i="1" s="1"/>
  <c r="Q131" i="1" l="1"/>
  <c r="P131" i="1"/>
  <c r="O15" i="1"/>
  <c r="O128" i="1" s="1"/>
  <c r="N15" i="1"/>
  <c r="N128" i="1" s="1"/>
  <c r="Q25" i="1"/>
  <c r="Q15" i="1" s="1"/>
  <c r="P20" i="1"/>
  <c r="P25" i="1"/>
  <c r="L131" i="1"/>
  <c r="Q102" i="1"/>
  <c r="Q49" i="1" s="1"/>
  <c r="P102" i="1"/>
  <c r="Q238" i="1" l="1"/>
  <c r="P15" i="1"/>
  <c r="P128" i="1" s="1"/>
  <c r="Q128" i="1"/>
  <c r="P76" i="1" l="1"/>
  <c r="P238" i="1" l="1"/>
  <c r="P49" i="1"/>
  <c r="L76" i="1" l="1"/>
  <c r="L238" i="1" l="1"/>
  <c r="L49" i="1"/>
  <c r="J157" i="1"/>
  <c r="J142" i="1" s="1"/>
  <c r="K157" i="1"/>
  <c r="K142" i="1" s="1"/>
  <c r="L157" i="1"/>
  <c r="L142" i="1" s="1"/>
  <c r="M157" i="1"/>
  <c r="M142" i="1" s="1"/>
  <c r="N157" i="1"/>
  <c r="N142" i="1" s="1"/>
  <c r="O157" i="1"/>
  <c r="O142" i="1" s="1"/>
  <c r="P157" i="1"/>
  <c r="P142" i="1" s="1"/>
  <c r="Q157" i="1"/>
  <c r="Q142" i="1" s="1"/>
  <c r="R157" i="1"/>
  <c r="R142" i="1" s="1"/>
  <c r="S157" i="1"/>
  <c r="S142" i="1" s="1"/>
  <c r="T157" i="1"/>
  <c r="T142" i="1" s="1"/>
  <c r="I157" i="1"/>
  <c r="I142" i="1" s="1"/>
  <c r="J15" i="1"/>
  <c r="J128" i="1" s="1"/>
  <c r="K15" i="1"/>
  <c r="K128" i="1" s="1"/>
  <c r="L15" i="1"/>
  <c r="L128" i="1" s="1"/>
  <c r="M15" i="1"/>
  <c r="M128" i="1" s="1"/>
  <c r="R15" i="1"/>
  <c r="R128" i="1" s="1"/>
  <c r="S15" i="1"/>
  <c r="S128" i="1" s="1"/>
  <c r="T15" i="1"/>
  <c r="T128" i="1" s="1"/>
  <c r="I15" i="1"/>
  <c r="I128" i="1" s="1"/>
  <c r="G243" i="1"/>
  <c r="G242" i="1"/>
  <c r="G241" i="1"/>
  <c r="H89" i="1"/>
  <c r="H87" i="1"/>
  <c r="N32" i="1" l="1"/>
  <c r="P32" i="1"/>
  <c r="M32" i="1"/>
  <c r="O32" i="1"/>
  <c r="T32" i="1"/>
  <c r="L32" i="1"/>
  <c r="K32" i="1"/>
  <c r="R32" i="1"/>
  <c r="J32" i="1"/>
  <c r="S32" i="1"/>
  <c r="Q32" i="1"/>
  <c r="I32" i="1"/>
</calcChain>
</file>

<file path=xl/sharedStrings.xml><?xml version="1.0" encoding="utf-8"?>
<sst xmlns="http://schemas.openxmlformats.org/spreadsheetml/2006/main" count="829" uniqueCount="335">
  <si>
    <t>Nr.</t>
  </si>
  <si>
    <t>Kodas</t>
  </si>
  <si>
    <t>Pavadinimas, mato vnt.</t>
  </si>
  <si>
    <t xml:space="preserve">Iš viso </t>
  </si>
  <si>
    <t>1.1.</t>
  </si>
  <si>
    <t>Tikslas, uždavinys, priemonė</t>
  </si>
  <si>
    <t>1.</t>
  </si>
  <si>
    <t>Iš jų: Lietuvos Respublikos valstybės biudžeto lėšos</t>
  </si>
  <si>
    <t>Stebėsenos rodikliai</t>
  </si>
  <si>
    <t>Pradinė rodiklio reikšmė (metai)</t>
  </si>
  <si>
    <t>Iš jų: ES ir kitos tarptautinės paramos lėšos</t>
  </si>
  <si>
    <t>Ataskaitiniu laikotarpiu pasiekta rodiklio reikšmė</t>
  </si>
  <si>
    <t>2.</t>
  </si>
  <si>
    <t>3.</t>
  </si>
  <si>
    <t>Eil. Nr.</t>
  </si>
  <si>
    <t>Iš viso:</t>
  </si>
  <si>
    <t xml:space="preserve">Siektina rodiklio reikšmė </t>
  </si>
  <si>
    <t xml:space="preserve">Siektina rodiklio tarpinė reikšmė </t>
  </si>
  <si>
    <t xml:space="preserve">Regiono plėtros plane suplanuotos pažangos lėšos (Eur)
</t>
  </si>
  <si>
    <t xml:space="preserve">Sudaryta sutarčių (Eur) 
</t>
  </si>
  <si>
    <t xml:space="preserve">Išmokėtos pažangos lėšos (Eur)
</t>
  </si>
  <si>
    <r>
      <t xml:space="preserve">Pastabos, paaiškinimai </t>
    </r>
    <r>
      <rPr>
        <i/>
        <sz val="9"/>
        <color theme="0" tint="-0.499984740745262"/>
        <rFont val="Times New Roman"/>
        <family val="1"/>
        <charset val="186"/>
      </rPr>
      <t xml:space="preserve">(nepasiekus / neišlaikius nors vieno stebėsenos rodiklio ar Regionų plėtros programos įgyvendinimo priežiūros plane numatytų pažangos lėšų investavimo apimčių ir terminų, žemiau esančioje skiltyje nurodoma nepasiekimo priežastis) </t>
    </r>
  </si>
  <si>
    <t>Iš jų: 
kitos lėšos</t>
  </si>
  <si>
    <t>2 lentelė. Išankstinių sąlygų įgyvendinimo rezultatai</t>
  </si>
  <si>
    <t xml:space="preserve">Prašome nurodyti, ar Regionų plėtros programoje suplanuotos pažangos lėšos leidžia spręsti visas regiono problemas ir jų gilumines priežastis. Jei ne - nurodykite nesprendžiamas problemas ar sprendžiamas ne visa apimtimi, taip pat regiono plėtros plane neidentifikuotas, tačiau atsiradusias naujas problemas ir jų gilumines priežastis, pagrindžiant esamos situacijos duomenimis (analize).  </t>
  </si>
  <si>
    <t>3 lentelė. Regiono problemos ir jų giluminės priežastys</t>
  </si>
  <si>
    <t xml:space="preserve">Nuo Regionų plėtros programos įgyvendinimo pradžios iki ataskaitinio laikotarpio pabaigos regiono plėtros plane suplanuotų ES ir kitos tarptautinės paramos lėšų dalis nuo Regionų plėtros programoje regionui numatytų lėšų (proc.) </t>
  </si>
  <si>
    <t xml:space="preserve">Nuo Regionų plėtros programos įgyvendinimo pradžios iki ataskaitinio laikotarpio pabaigos išmokėtų ES ir kitos tarptautinės paramos lėšų dalis nuo Regionų plėtros programoje regionui numatytų lėšų (proc.) </t>
  </si>
  <si>
    <t xml:space="preserve">Nuo Regionų plėtros programos įgyvendinimo pradžios iki ataskaitinio laikotarpio pabaigos skirtų ES ir kitos tarptautinės paramos lėšų dalis pagal sudarytas sutartis nuo Regionų plėtros programoje regionui numatytų lėšų (proc.) </t>
  </si>
  <si>
    <t>2022–2030 M. TAURAGĖS REGIONO PLĖTROS PLANO</t>
  </si>
  <si>
    <t>Tikslas: Skatinti aukštesnę pridėtinę vertę kuriančių darbo vietų steigimą</t>
  </si>
  <si>
    <t xml:space="preserve">Uždavinys: Padidinti regiono investicinį patrauklumą </t>
  </si>
  <si>
    <t>Rezultato: Sukurtos arba atkurtos teritorijos, naudojamos ekonominei, rekreacinei ar turizmo paskirčiai (ha)</t>
  </si>
  <si>
    <t xml:space="preserve">Rezultato: Metinis konsoliduotų viešųjų paslaugų vartotojų skaičius (vartotojai per metus) </t>
  </si>
  <si>
    <t>-</t>
  </si>
  <si>
    <t>1.2.</t>
  </si>
  <si>
    <t>Uždavinys: Padidinti regiono turistinį patrauklumą</t>
  </si>
  <si>
    <t>2.1.1.</t>
  </si>
  <si>
    <t xml:space="preserve">Tikslas: Gerinti viešųjų paslaugų prieinamumą </t>
  </si>
  <si>
    <t>*</t>
  </si>
  <si>
    <t>2.1.</t>
  </si>
  <si>
    <t>Uždavinys: Tolygiai išplėtoti viešąsias paslaugas, ypatingai orientuotas į pažeidžiamas visuomenės grupes, pagerinti jų kokybę, padidinti įvairovę</t>
  </si>
  <si>
    <t>Rezultato: Naujos arba modernizuotos švietimo infrastruktūros naudotojų skaičius per metus (naudotojai per metus)</t>
  </si>
  <si>
    <t>Rezultato: Mokyklų, kuriose buvo įdiegtos universalaus dizaino ir kitos inžinerinės priemonės, aplinką pritaikant asmenims turintiems negalią, dalis nuo visų mokyklų (procentai)</t>
  </si>
  <si>
    <t xml:space="preserve">Rezultato: Naujos arba modernizuotos vaikų priežiūros infrastruktūros naudotojų skaičius per metus  (naudotojai per metus) </t>
  </si>
  <si>
    <t>Rezultato: Vaikų, pasinaudojusių pavėžėjimo paslaugomis naujai įsigytomis transporto priemonėmis</t>
  </si>
  <si>
    <t xml:space="preserve">Rezultato: Naujų arba modernizuotų socialinių būstų naudotojų skaičius per metus (naudotojai per metus) </t>
  </si>
  <si>
    <t xml:space="preserve">Rezultato: Asmenų, turinčių intelekto ir (ar) psichikos negalią, gavusių paslaugas naujoje ar modernizuotoje infrastruktūroje skaičius per metus (asmenys per metus) </t>
  </si>
  <si>
    <t xml:space="preserve">Rezultato: Socialiai pažeidžiamų, socialinę riziką (atskirtį) patiriančių asmenų, gavusių paslaugas naujoje ar modernizuotoje infrastruktūroje  skaičius per metus (asmenys per metus) </t>
  </si>
  <si>
    <t xml:space="preserve">Rezultato: Asmenų, palankiai vertinančių visuomenės sveikatos priežiūros paslaugų kokybę, dalis (procentai) </t>
  </si>
  <si>
    <t>Rezultato: Naujos arba modernizuotos socialinės rūpybos infrastruktūros naudotojų skaičius per metus (naudotojai per metus)</t>
  </si>
  <si>
    <t>2.2.</t>
  </si>
  <si>
    <t xml:space="preserve">Rezultato: Asmenų po dalyvavimo veiklose, pagerinusių sveikatos raštingumo kompetenciją, dalis (procentai) </t>
  </si>
  <si>
    <t xml:space="preserve">Tikslas: Gerinti regiono aplinkos patrauklumą </t>
  </si>
  <si>
    <t xml:space="preserve">Poveikio: Šiltnamio efektą sukeliančių dujų išmetimas 1 gyventojui – gyventojų kelionių įtaka (lengvųjų automobilių, motociklų, mopedų ir viešojo transporto naudojimas) (tonos) </t>
  </si>
  <si>
    <t>Poveikio: Gyventojų, aprūpinamų geriamojo vandens tiekimo paslaugomis, dalis, palyginti su visais gyventojais (procentai)</t>
  </si>
  <si>
    <t>Poveikio: Gyventojų, aprūpinamų centralizuotai teikiamomis nuotekų tvarkymo paslaugomis, dalis, palyginti su visais gyventojais (procentai)</t>
  </si>
  <si>
    <t>Poveikio: Nepralaidžių dangų ir žaliosios infrastruktūros plotų santykis 1 500 gyv./km2 ir didesnio tankumo teritorijoje (santykis, dešimtainė trupmena)</t>
  </si>
  <si>
    <t xml:space="preserve">Poveikio: Sąvartynuose šalinamų komunalinių atliekų dalis (procentai) </t>
  </si>
  <si>
    <t xml:space="preserve">Poveikio: Paruoštų pakartotinai naudoti ir perdirbtų komunalinių atliekų dalis (procentai) </t>
  </si>
  <si>
    <t>3.1.</t>
  </si>
  <si>
    <t>Uždavinys: Paskatinti darnų judumą</t>
  </si>
  <si>
    <t>3.2.</t>
  </si>
  <si>
    <t>Uždavinys: Pagerinti gyvenamosios aplinkos kokybę</t>
  </si>
  <si>
    <t xml:space="preserve">Rezultato: Naujo arba modernizuoto viešojo transporto naudotojų skaičius per metus (naudotojų skaičius  per metus) </t>
  </si>
  <si>
    <t xml:space="preserve">Rezultato: Dviračiams skirtos infrastruktūros naudotojų skaičius per metus (naudotojų skaičius per metus) </t>
  </si>
  <si>
    <t xml:space="preserve">Rezultato: Rekultivuota žemė, naudojama žaliesiems plotams, socialiniams būstams, ekonominei arba kitai paskirčiai (ha)  </t>
  </si>
  <si>
    <t xml:space="preserve">Rezultato: Gyventojai, galintys naudotis nauja ar atnaujinta žaliąja infrastruktūra (asmenys) </t>
  </si>
  <si>
    <t>Rezultato: Gyventojai, prisijungę prie patobulintų viešojo vandens tiekimo sistemų (asmenys)</t>
  </si>
  <si>
    <t>Rezultato: Gyventojai, prisijungę bent prie antrinių viešojo nuotekų valymo įrenginių (asmenys)</t>
  </si>
  <si>
    <t xml:space="preserve">Rezultato: Surinktos atskirai išrūšiuotos atliekos (tonos per metus) </t>
  </si>
  <si>
    <t>3.2.4.</t>
  </si>
  <si>
    <t>Priemonė: Praeityje pažeistų teritorijų sutvarkymo pažangos priemonė</t>
  </si>
  <si>
    <t xml:space="preserve">Priemonė: Švietimo pažangos priemonės </t>
  </si>
  <si>
    <t>Uždavinys: Paskatinti bendrų, kompleksinių viešųjų paslaugų teikimą</t>
  </si>
  <si>
    <t>2.2.1.</t>
  </si>
  <si>
    <t>3.1.1.</t>
  </si>
  <si>
    <t>Priemonė: Darnaus judumo skatinimo Tauragės mieste pažangos priemonė</t>
  </si>
  <si>
    <t>3.2.2.</t>
  </si>
  <si>
    <t>Priemonė: Tauragės miesto tvarios plėtros pažangos priemonė</t>
  </si>
  <si>
    <t>2.1.3.</t>
  </si>
  <si>
    <t>Priemonė: Kokybiškų visuomenės sveikatos paslaugų prieinamumo didinimo pažangos priemonė</t>
  </si>
  <si>
    <t xml:space="preserve">Poveikio: Asmenys, patiriantys skurdo riziką ar socialinę atskirtį (procentai) </t>
  </si>
  <si>
    <t>Poveikio: Patenkintas socialinio būsto poreikis nuo tokią teisę turinčių asmenų (šeimų) skaičiaus (procentai)</t>
  </si>
  <si>
    <t>Poveikio: Socialines paslaugas gaunančių tikslinės grupės asmenų dalis nuo bendro su skurdo rizika ar socialine atskirtimi susiduriančių gyventojų skaičiaus (procentai)</t>
  </si>
  <si>
    <t xml:space="preserve">Poveikio: Prevencinėmis priemonėmis išvengiamas mirtingumas (standartizuotas) (mirusiųjų skaičius 100 tūkst. gyventojų) </t>
  </si>
  <si>
    <t xml:space="preserve">Poveikio: Gydymo priemonėmis išvengiamas mirtingumas (mirusiųjų skaičius 100 tūkst. gyventojų) </t>
  </si>
  <si>
    <t xml:space="preserve">Poveikio: 3–5 metų vaikų, ugdomų švietimo įstaigose, dalis (procentai) </t>
  </si>
  <si>
    <t xml:space="preserve">Poveikio: Negalią turinčių mokinių, ugdomų įtraukiuoju būdu bendros paskirties švietimo įstaigose (bendrosiose klasėse), dalis (procentai) </t>
  </si>
  <si>
    <t xml:space="preserve">Poveikio: Neformaliojo vaikų švietimo galimybėmis pasinaudojusių mokinių dalis (išskyrus ikimokykliniame ir priešmokykliniame ugdyme dalyvaujančius vaikus) (procentai) </t>
  </si>
  <si>
    <t xml:space="preserve">Poveikio: Gyventojų užimtumo lygis (15 –64 metų) (procentai) </t>
  </si>
  <si>
    <t>Patvirtintos teritorinės strategijos, atitinkančios Europos Parlamento ir Tarybos reglamento (ES) 2021/1060, kuriuo nustatomos bendros Europos regioninės plėtros fondo, „Europos socialinio fondo +“, Sanglaudos fondo, Teisingos pertvarkos fondo ir Europos jūrų reikalų, žvejybos ir akvakultūros fondo nuostatos ir šių fondų bei Prieglobsčio, migracijos ir integracijos fondo, Vidaus saugumo fondo ir Sienų valdymo ir vizų politikos finansinės paramos priemonės taisyklės (Bendrųjų nuostatų reglamento), 29 straipsnio reikalavimus ir patvirtintose regionų plėtros planų pažangos priemonėse yra numatytos veiklos šioms strategijoms įgyvendinti.</t>
  </si>
  <si>
    <t>Patvirtintose regionų plėtros planų pažangos priemonėse numatytos veiklos, skirtos socialinio būsto prieinamumui didinti, ir investicijomis užtikrinamas socialinio būsto prieinamumas neįgaliesiems bei gausioms šeimoms.</t>
  </si>
  <si>
    <t>Patvirtintose regionų plėtros planų pažangos priemonėse numatytos veiklos, skirtos institucinės globos pertvarkai įgyvendinti, ir iki 2022 m. liepos 1 d. yra parengti ir suderinti su Socialinės apsaugos ir darbo ministerija regioniniai socialinių paslaugų ir socialinių paslaugų infrastruktūros, reikalingos institucinės globos pertvarkai įgyvendinti, žemėlapiai.</t>
  </si>
  <si>
    <t>Patvirtintose regionų plėtros planų pažangos priemonėse numatytos veiklos, skirtos kokybiškų visuomenės sveikatos priežiūros paslaugų prieinamumui didinti, yra pagrįstos mokslo įrodymais, pripažinta gerąja praktika ar tarptautiniais standartais, pagal Sveikatos apsaugos ministerijos pateiktas rekomendacijas (metodiką).</t>
  </si>
  <si>
    <t>Patvirtintose regionų plėtros planų pažangos priemonėse numatytos veiklos, skirtos ilgalaikės priežiūros paslaugų plėtrai savivaldybėse,  ir iki 2023 m. IV ketv. su Sveikatos apsaugos ministerija suderinti regiono ilgalaikės priežiūros paslaugų savivaldybėse organizavimo ir infrastruktūros, reikalingos ilgalaikės priežiūros paslaugų teikimui, modernizavimo žemėlapiai.</t>
  </si>
  <si>
    <t>1. Miestams, turintiems daugiau kaip 20 000 gyventojų, parengti ir patvirtinti žalinimo planai pagal aplinkos ministro patvirtintą metodiką žalinimo planams rengti. Kitoms urbanizuotoms vietovėms parengti ir patvirtinti žaliosios infrastruktūros poreikio žemėlapiai pagal aplinkos ministro patvirtintą metodiką žaliosios infrastruktūros poreikio žemėlapių sudarymui.
2. Projektai įgyvendinami urbanizuotose teritorijose, kurių gyventojų tankis yra 1500 gyventojų/km2 arba didesnis ir kurių gamtinių ir antropogeninių plotų santykis yra mažesnis nei 1,5 (t. y. neatitinka optimalaus Lietuvos teritorijos žemės naudmenų plotų santykio, kurį sudaro 60 proc. natūralios naudmenos ir 40 proc. intensyvaus naudojimo antropogeninės naudmenos) taip, kaip numatyta žalinimo planuose ar žaliosios infrastruktūros poreikio žemėlapiuose. Į mažesnio nei 1500/km2 gyventojų tankumo teritoriją gali patekti ne daugiau kaip 20 proc. tvarkomos teritorijos.</t>
  </si>
  <si>
    <t>Projektai įgyvendinami urbanizuotose teritorijose, kurių gyventojų tankis didesnis kaip 300 gyventojų/km2 ir aplinkinėje teritorijoje (iki 2 km).
Rekultivuota žemė naudojama želdynų ir želdinių įrengimui, socialiniams būstams, ūkinei, kultūrinei, sporto ar bendruomeninei veiklai.</t>
  </si>
  <si>
    <t>Veiklų atitiktis patvirtintiems regioniniams ir (ar) savivaldybių atliekų prevencijos ir tvarkymo planams, parengtiems Valstybiniam atliekų prevencijos ir tvarkymo 2021–2027 m. planui įgyvendinti.</t>
  </si>
  <si>
    <t>Savivaldybės tarybos patvirtinta Bendrųjų savivaldybių aplinkos monitoringo nuostatų reikalavimus atitinkanti savivaldybės aplinkos (oro) monitoringo programa kietųjų dalelių KD2,5 koncentracijos aplinkos ore matavimams ir kitų oro teršalų (kai reikia) koncentracijos aplinkos ore matavimams, su Aplinkos apsaugos agentūros derinimo išvada, kad matavimų, atliktų pagal programoje kietųjų dalelių KD2.5 matavimams nustatytas sąlygas duomenys bus tinkami naudoti valstybinio aplinkos monitoringo tikslams.</t>
  </si>
  <si>
    <t xml:space="preserve">Išankstinės sąlygos įgyvendintos: Tauragė+funkcinės zonos strategija, patvirtinta Jurbarko rajono savivaldybės tarybos 2023 m. sausio 26 d. sprendimu Nr. T2-20; Pagėgių savivaldybės tarybos 2023 m. vasario 2 d. sprendimu Nr. T-1; Šilalės rajono savivaldybės tarybos 2023 m. vasario 2 d. sprendimu Nr. T1-1; Tauragės rajono savivaldybės tarybos 2023 m. vasario 1 d. sprendimu Nr. 1-30. Veiklos šiai strategijai įgyvendinti suplanuotos pažangos priemonėje LT027-02-02-01.  </t>
  </si>
  <si>
    <t>(2020)</t>
  </si>
  <si>
    <t>(2025)</t>
  </si>
  <si>
    <t>(2030)</t>
  </si>
  <si>
    <t>(2019)</t>
  </si>
  <si>
    <t>Išankstinės sąlygos įgyvendintos: Tauragės miesto darnaus judumo planas, kurio parengimas finansuotas 2014–2020 m. ES fondų lėšomis, patvirtintas Tauragės rajono savivaldybės tarybos 2017-07-26 sprendimu Nr. 1-284. Tauragės rajone numatomų įrengti viešųjų elektromobilių įkrovimo prieigų iki 2030 m. planas patvirtintas Tauragės rajono savivaldybės tarybos 2023-03-29 sprendimu Nr. 1-49</t>
  </si>
  <si>
    <t xml:space="preserve">Poveikio: Pridėtinė vertė gamybos sąnaudomis pagal veiklos vykdymo vietą (nefinansinių įmonių), tenkanti vienam dirbančiajam per metus (tūkst. Eur) </t>
  </si>
  <si>
    <t>(2021)</t>
  </si>
  <si>
    <t>(2024)</t>
  </si>
  <si>
    <t>(2029)</t>
  </si>
  <si>
    <t>(2020–2021)</t>
  </si>
  <si>
    <t>(2022)</t>
  </si>
  <si>
    <t>Rezultato:  Naujos arba modernizuotos švietimo infrastruktūros naudotojų skaičius per metus (naudotojai per metus</t>
  </si>
  <si>
    <t>R.B.2.2071</t>
  </si>
  <si>
    <t>Rezultato:  Mokyklų, kuriose buvo įdiegtos universalaus dizaino ir kitos inžinerinės priemonės, aplinką pritaikant asmenims turintiems negalią, dalis nuo visų mokyklų (procentai)</t>
  </si>
  <si>
    <t>R.S.2.3026</t>
  </si>
  <si>
    <t>Rezultato:  Mokinių, kurie naudojasi sukurta visos dienos mokyklos infrastruktūra, skaičius</t>
  </si>
  <si>
    <t>R.S.2.3027</t>
  </si>
  <si>
    <t>Rezultato:  Naujos arba modernizuotos vaikų priežiūros infrastruktūros naudotojų skaičius per metus</t>
  </si>
  <si>
    <t>R.B.2.2070</t>
  </si>
  <si>
    <t>Rezultato:  Vaikų, pasinaudojusių pavėžėjimo paslaugomis naujai įsigytomis transporto priemonėmis, skaičius per metus</t>
  </si>
  <si>
    <t>R.S.2.3030</t>
  </si>
  <si>
    <t>Produkto:  Naujos arba modernizuotos švietimo infrastruktūros mokymo klasių talpumas (asmenys)</t>
  </si>
  <si>
    <t>P.B.2.0067</t>
  </si>
  <si>
    <t>Produkto:  Mokyklos, kuriose buvo įdiegtos universalaus dizaino ir kitos inžinerinės priemonės pritaikant aplinką asmenims, turintiems negalią (skaičius)</t>
  </si>
  <si>
    <t>P.S.2.1025</t>
  </si>
  <si>
    <t>Produkto:  Naujos arba modernizuotos vaikų priežiūros infrastruktūros mokymo klasių talpumas (asmenys)</t>
  </si>
  <si>
    <t>P.B.2.0066</t>
  </si>
  <si>
    <t>Produkto:  Sukurtų naujų ikimokyklinio ugdymo vietų skaičius (skaičius)</t>
  </si>
  <si>
    <t>P.S.2.1024</t>
  </si>
  <si>
    <t>Produkto:  Tikslinės transporto priemonės (skaičius)</t>
  </si>
  <si>
    <t>P.S.2.1029</t>
  </si>
  <si>
    <t>Rezultato:  Asmenų, po dalyvavimo veiklose pagerinusių sveikatos raštingumo kompetenciją, dalis (proc.)</t>
  </si>
  <si>
    <t>R.S.2.3523</t>
  </si>
  <si>
    <t>Rezultato:  Asmenų, palankiai vertinančių visuomenės sveikatos priežiūros paslaugų kokybę, dalis (proc.)</t>
  </si>
  <si>
    <t>R.S.2.3526</t>
  </si>
  <si>
    <t>Produkto:  Asmenys, dalyvavę sveikatos raštingumo didinimo veiklose (asm.)</t>
  </si>
  <si>
    <t>P.S.2.1519</t>
  </si>
  <si>
    <t>Produkto:  Paramą gavusių nacionalinio, regionų ar vietos lygmens viešojo administravimo ar viešąsias paslaugas teikiančių įstaigų skaičius</t>
  </si>
  <si>
    <t>P.B.2.0518</t>
  </si>
  <si>
    <t>Rezultato:  Metinis konsoliduotų viešųjų paslaugų vartotojų skaičius (vartotojai per metus)</t>
  </si>
  <si>
    <t>R.S.2.3039</t>
  </si>
  <si>
    <t>Rezultato:  Sukurtos arba atkurtos teritorijos, naudojamos ekonominei, rekreacinei ar turizmo paskirčiai (Hektarai)</t>
  </si>
  <si>
    <t>R.S.2.3040</t>
  </si>
  <si>
    <t>Produkto:  Integruoti teritorinio vystymo projektai (projektai)</t>
  </si>
  <si>
    <t>P.B.2.0076</t>
  </si>
  <si>
    <t>Produkto:  Sukurtos arba atkurtos atviros erdvės (kv. m)</t>
  </si>
  <si>
    <t>P.S.2.1039</t>
  </si>
  <si>
    <t>Rezultato:  Naujo ar modernizuoto viešojo transporto naudotojų skaičius per metus (naudotojai per metus)</t>
  </si>
  <si>
    <t>R.B.2.2062</t>
  </si>
  <si>
    <t>Rezultato:  Dviračiams skirtos infrastruktūros naudotojų skaičius per metus (naudotojai per metus)</t>
  </si>
  <si>
    <t>R.B.2.2064</t>
  </si>
  <si>
    <t>Produkto:  Kolektyviniam viešajam transportui skirtų ekologiškų riedmenų pajėgumai (keleiviai)</t>
  </si>
  <si>
    <t>P.B.2.0057</t>
  </si>
  <si>
    <t>Produkto:  Įsigytos nulinės emisijos viešojo transporto priemonės (skaičius)</t>
  </si>
  <si>
    <t>P.S.2.1036</t>
  </si>
  <si>
    <t>Produkto:  Įgyvendintos darnaus judumo priemonės (skaičius)</t>
  </si>
  <si>
    <t>P.S.2.1035</t>
  </si>
  <si>
    <t>Produkto:  Dviračiams skirta infrastruktūra, kuriai suteikta parama (km)</t>
  </si>
  <si>
    <t>P.B.2.0058</t>
  </si>
  <si>
    <t>Produkto:  Alternatyviųjų degalų infrastruktūra (degalų papildymo/ įkrovimo punktai)</t>
  </si>
  <si>
    <t>P.B.2.0059</t>
  </si>
  <si>
    <t>Rezultato:  Rekultivuota žemė, naudojama žaliesiems plotams, socialiniams būstams, ekonominei arba kitai paskirčiai (ha)</t>
  </si>
  <si>
    <t>R.B.2.2052</t>
  </si>
  <si>
    <t>P.B.2.0114</t>
  </si>
  <si>
    <t>Rezultato:  Rekultivuota žemė, naudojama žaliesiems plotams, socialiniams būstams, ekonominei arba kitai paskirčiai (hektarai)</t>
  </si>
  <si>
    <t>R.B.2052</t>
  </si>
  <si>
    <t>Produkto:  Rekultivuotos žemės, kuriai suteikta parama, plotas (hektarai)</t>
  </si>
  <si>
    <t>P.B.2038</t>
  </si>
  <si>
    <t>Produkto:  Atviros erdvės, sukurtos arba atkurtos miestų teritorijose (kv. m)</t>
  </si>
  <si>
    <t>Išankstinė sąlyga vertinama projektų lygiu. Regiono plėtros plano Praeityje pažeistų teritorijų sutvarkymo pažangos priemonė LT027-03-02-04 patvirtinta Tauragės regiono plėtros tarybos 2023-04-14 sprendimu Nr. TS-7</t>
  </si>
  <si>
    <t>(2023)</t>
  </si>
  <si>
    <t>Nėra duomenų</t>
  </si>
  <si>
    <t>3 PROBLEMA. Nepakankamai patraukli regiono aplinka, daranti neigiamą įtaką gyvenimo kokybei</t>
  </si>
  <si>
    <t xml:space="preserve">1 PROBLEMA. Nekokybiško užimtumo darbo vietos, nekuriančios aukštesnės pridėtinės vertės </t>
  </si>
  <si>
    <t>1 problemos priežastis. Mažas regiono investicinis patrauklumas</t>
  </si>
  <si>
    <t>2 problemos priežastis. Mažas regiono turistinis patrauklumas</t>
  </si>
  <si>
    <t xml:space="preserve">2 PROBLEMA. Nepakankamai užtikrinamas viešųjų paslaugų prieinamumas </t>
  </si>
  <si>
    <t>1 problemos priežastis. Netolygiai išplėtotos viešosios paslaugos ir/ arba maža jų įvairovė, ir/ arba žemesnė kokybė, ypač pažeidžiamoms visuomenės grupėms</t>
  </si>
  <si>
    <t>2 problemos priežastis. Teikiant viešąsias paslaugas stokojama kompleksinio požiūrio tarp regiono savivaldybių</t>
  </si>
  <si>
    <t>1 problemos priežastis. Mažesnės darnaus judumo galimybės regione</t>
  </si>
  <si>
    <t xml:space="preserve">Fiksuojami eismo saugumo netolygumai tarp savivaldybių </t>
  </si>
  <si>
    <t xml:space="preserve">Neišplėtotas ir nesaugus dviračių/ pėsčiųjų takų tinklas </t>
  </si>
  <si>
    <t>Neišvystyta alternatyvių degalų įkrovimo/ papildymo infrastruktūra</t>
  </si>
  <si>
    <t>Regionas pasižymi santykinai prastai išvystytu kokybiškų kelių tinklu savivaldybių pakraščiuose – šiose teritorijose vyrauja prastos kokybės žvyrkeliai</t>
  </si>
  <si>
    <t>Viešojo transporto paslaugos regione neatitinka gyventojų poreikių</t>
  </si>
  <si>
    <t>2 problemos priežastis. Prastesnė gyvenamosios aplinkos kokybė</t>
  </si>
  <si>
    <t>Vidutiniški atliekų rūšiavimo rodikliai regione</t>
  </si>
  <si>
    <t xml:space="preserve">Nepakankamai išvystyta, mažesnių pajėgumų ar pasenusi vandens tiekimo ir nuotekų šalinimo infrastruktūra </t>
  </si>
  <si>
    <t>Mažiau pritraukiama materialinių, tiesioginių užsienio investicijų</t>
  </si>
  <si>
    <t>Mažesnis darbo užmokestis, palyginti su šalies vidurkiu</t>
  </si>
  <si>
    <t xml:space="preserve">Netolygiai išvystyta pramoninių teritorijų infrastruktūra regiono savivaldybėse, stokojama laisvų žemės sklypų Šilalės r. sav., Pagėgių sav. pramonės parkas nepritraukia investuotojų, Jurbarko r. sav. ir Tauragės r. sav. infrastruktūra investicijoms pritraukti - fragmentuota </t>
  </si>
  <si>
    <t>Sumažėjęs gyventojų, tame tarpe ir darbingo amžiaus, skaičius</t>
  </si>
  <si>
    <t>Tinkamos kvalifikacijos ir specialybių žmogiškųjų išteklių trūkumas</t>
  </si>
  <si>
    <t>Sprendžiama iš dalies</t>
  </si>
  <si>
    <t>Sprendžiama iš dalies / Nesprendžiama</t>
  </si>
  <si>
    <t>Dalis lankytinų objektų – nepritaikyti lankymui, neįveiklinti, nepasiekiami, trūksta inovatyviai ir visoms tikslinėms grupėms tinkama forma (įskaitant skaitmenine) pateiktos informacijos apie turistinius objektus ir paslaugas</t>
  </si>
  <si>
    <t>Papildomų paslaugų (maitinimo, apgyvendinimo, konferencinio turizmo, renginių) prie lankytinų objektų stoka</t>
  </si>
  <si>
    <t>Nepakanka švietimo pagalbos paslaugų mokiniui ir šeimai</t>
  </si>
  <si>
    <t>Ne visa regiono švietimo infrastruktūra paremta universalaus dizaino principais</t>
  </si>
  <si>
    <t>Netolygus neformaliojo vaikų švietimo paslaugų išvystymas Regiono teritorijoje, netaikomas visos dienos mokyklos modelis Regiono bendrojo ugdymo mokyklose</t>
  </si>
  <si>
    <t>Regione nėra užbaigta vaikų globos namų pertvarka ir neišplėtotos tolimesnės paslaugos asmenims, išėjusiems iš vaikų globos sistemos</t>
  </si>
  <si>
    <t>Problema/problemos priežastis</t>
  </si>
  <si>
    <t>Komentaras</t>
  </si>
  <si>
    <t xml:space="preserve">Sprendžiama iš dalies </t>
  </si>
  <si>
    <t>Viešojo susisiekimo tinklas neaprėpia atokesnių gyvenviečių. Ne visi seniūnijų kaimai gali pasinaudoti pigiu ir ekologišku viešuoju transportu darbo, mokslo, neformalaus švietimo, sveikatinimo, kultūros ir kt.poreikiams. Viena iš efektyvesnių priemonių galėtų būti socialiniai taksi atvežantys pavienius kaimų žmones iki seniūnijų centrų, kuriuos aptarnauja viešasis vežėjas.</t>
  </si>
  <si>
    <t>Nesprendžiama</t>
  </si>
  <si>
    <t>Atsižvelgiant į nustatytas finansavimo sąlygas, tik maža dalis regiono švietimo infrastruktūros gali būti pritaikyta atitinkamai universalaus dizaino principams</t>
  </si>
  <si>
    <t>Finansavimo apribojimai</t>
  </si>
  <si>
    <t>Infrastruktūros plėtra nefinansuojama miestuose ir rajonuose, kurie nėra pasirengę Darnaus judumo planų</t>
  </si>
  <si>
    <t>Finansavimo trūkumas ir apribojimai dėl kultūros objektų įveiklinimo ir kultūros paveldo objektų atnaujinimo ir išsaugojimo</t>
  </si>
  <si>
    <t>Netinkama priešgaisrinės infrastruktūros būklė, pasenusios ir nusidėvėjusios transporto priemonės, skirtos gaisrui gerinti, kelia daug iššūkių užtikrinant priešgaisrinę saugą regione</t>
  </si>
  <si>
    <t>Finansavimo trūkumas</t>
  </si>
  <si>
    <t xml:space="preserve">Elektros energijos efektyvinimas (mažinimas). Nuo 2023.01.01 d. ESO elektros persiuntimą didina 20 %, o instaliuotos elektros galios mokestį nuo 2022 m.padidino 111 %. Pvz.: keičiant lauko ir vidaus apšvietimo lempas į LED, mažėja suvartojamos energijos kiekis ir galia, kurią galima susimažinti, arba įsirengti elektromobilių pakrovimo stotelę, kuriai nereikės išsipirkti iš ESO kW.
</t>
  </si>
  <si>
    <t xml:space="preserve">Transporto efektyvinimas: Regiono biudžetinėse įstaigose yra dar daug automobilių ir komunalinės technikos su neekonomiškais ir taršiais vidaus degimo varikliais, naudojančiais iškastinį importinį kurą. Daugelis transporto priemonių važiuoja tik savivaldybės ribose ir gali būti keičiami į elektromobilius (pirmiausia tose BĮ, kur yra  įrengta saulės jėgainė). Vienas litras sudegusio benzino ar dyz.kuro į atmosferą išmeta 2,9 kg CO2 ekvivalento, didinančio šiltnamio efektą. </t>
  </si>
  <si>
    <t>Depopuliacija ir kartų kaitos problemos regiono kaimiškosiose vietovėse</t>
  </si>
  <si>
    <t>Žemas gyventojų verslumo lygis, palyginti su šalies vidurkiu, ypač kaimo vietovėse</t>
  </si>
  <si>
    <t>Gamtos ir kultūros objektų pritaikymas lankymui Tauragės regiono savivaldybėse (funkcinės zonos strategijos veiksmų įgyvendinimas). Verslų kaime kūrimo finansavimo trūkumas Žemės ūkio ministerijos administruojamomis pažangos priemonėmis.</t>
  </si>
  <si>
    <t>Sprendžiama iš dalies Tauragės+ funkcinės zonos strategijos veiksmų įgyvendinimu. Regionų plėtros programoje nėra suplanuotos Ekonomikos ir inovacijų miniterijos pažangos priemonės, kurios leistų planuoti finansinių paskatų verslui regioniniu lygiu</t>
  </si>
  <si>
    <t xml:space="preserve">R.S.2.3039 </t>
  </si>
  <si>
    <t>Rezultato: Dviračiams skirtos infrastruktūros metinis naudotojų skaičius (naudotojai per metus)</t>
  </si>
  <si>
    <t>(2028)</t>
  </si>
  <si>
    <t>R.S.2.3025</t>
  </si>
  <si>
    <t>Duomenys už 2023 metus bus prieinami balandžio-gegužės mėn.</t>
  </si>
  <si>
    <t>(2023–2024)</t>
  </si>
  <si>
    <t>(2027)</t>
  </si>
  <si>
    <t>Rezultato: Naujos arba modernizuotos sveikatos priežiūros infrastruktūros naudotojų skaičius per metus (naudotojai per metus)</t>
  </si>
  <si>
    <t>Rezultato: Mokinių, kurie naudojasi sukurta visos dienos mokyklos infrastruktūra, skaičius (asmenys per metus)</t>
  </si>
  <si>
    <t>R.B.2.2067</t>
  </si>
  <si>
    <t>R.S.2.3031</t>
  </si>
  <si>
    <t>R.S.2.3033</t>
  </si>
  <si>
    <t>R.B.2.2074</t>
  </si>
  <si>
    <t xml:space="preserve">R.B.2.2073 </t>
  </si>
  <si>
    <t>(2026)</t>
  </si>
  <si>
    <t>Rezultato:  Dviračiams skirtos infrastruktūros metinis naudotojų skaičius (naudotojai per metus)</t>
  </si>
  <si>
    <t>Uždaviniui priskiriami Tauragė+ funkcinės zonos pažangos priemonės Nr. LT027-02-02-01 1.1 ir 1.2 poveiklių stebėsenos rodikliai ir lėšos</t>
  </si>
  <si>
    <t>Uždaviniui priskiriami Tauragė+ funkcinės zonos pažangos priemonės Nr. LT027-02-02-01 . Veiklos Nr. 2 "Gamtos ir kultūros objektų pritaikymas lankymui bei turizmo informavimo paslaugų plėtra" stebėsenos rodikliai ir lėšos</t>
  </si>
  <si>
    <t>Uždaviniui priskiriami Tauragė+ funkcinės zonos pažangos priemonės Nr. LT027-02-02-01 . 3-5 veiklų stebėsenos rodikliai ir lėšos</t>
  </si>
  <si>
    <t>Poveikio: Priešlaikinės mirtys, priskiriamos ilgalaikiam kietųjų dalelių KD2,5 poveikiui | mirusiųjų skaičius per metus</t>
  </si>
  <si>
    <t>Rezultato: Miestai, kuriuose įrengta ar modernizuota oro monitoringo infrastruktūra, skaičius</t>
  </si>
  <si>
    <t>R.N.2.5720</t>
  </si>
  <si>
    <t>2.1.2.</t>
  </si>
  <si>
    <t>Priemonė: Ilgalaikės priežiūros paslaugų plėtros pažangos priemonė</t>
  </si>
  <si>
    <t>Rezultato:  Naujos arba modernizuotos sveikatos priežiūros infrastruktūros naudotojų skaičius per metus (naudotojai per metus)</t>
  </si>
  <si>
    <t xml:space="preserve">P.B.2.0069 </t>
  </si>
  <si>
    <t>Produkto: Naujos arba modernizuotos sveikatos priežiūros infrastruktūros talpumas (asmenys per metus)</t>
  </si>
  <si>
    <t>2.1.4.</t>
  </si>
  <si>
    <t>Priemonė: Socialinio būsto ir socialinių paslaugų plėtros pažangos priemonė</t>
  </si>
  <si>
    <t>Naujų arba modernizuotų socialinių būstų naudotojų skaičius per metus</t>
  </si>
  <si>
    <t>Asmenų, turinčių intelekto ir (ar) psichikos negalią, gavusių paslaugas naujoje ar modernizuotoje infrastruktūroje skaičius per metus</t>
  </si>
  <si>
    <t>Socialiai pažeidžiamų, socialinę riziką (atskirtį) patiriančių asmenų, gavusių paslaugas naujoje ar modernizuotoje infrastruktūroje skaičius per metus</t>
  </si>
  <si>
    <t>Naujos arba modernizuotos socialinės rūpybos infrastruktūros naudotojų skaičius per metus</t>
  </si>
  <si>
    <t>P.B.2.0065</t>
  </si>
  <si>
    <t>Naujų arba modernizuotų socialinių būstų talpumas</t>
  </si>
  <si>
    <t>200</t>
  </si>
  <si>
    <t>P.S.2.1030</t>
  </si>
  <si>
    <t>Paslaugų intelekto ir (ar) psichikos negalią turintiems asmenims vietų skaičius naujoje ar modernizuotoje infrastruktūroje</t>
  </si>
  <si>
    <t>63</t>
  </si>
  <si>
    <t>P.S.2.1031</t>
  </si>
  <si>
    <t>Paslaugų socialiai pažeidžiamiems, socialinę riziką (atskirtį) patiriantiems asmenims vietų skaičius naujoje ar modernizuotoje infrastruktūroje</t>
  </si>
  <si>
    <t>P.B.2.0070</t>
  </si>
  <si>
    <t>Naujos arba modernizuotos socialinės rūpybos infrastruktūros (ne būsto) talpumas</t>
  </si>
  <si>
    <t>3.2.1.</t>
  </si>
  <si>
    <t>Priemonė: Vandentvarkos paslaugų prieinamumo didinimo pažangos priemonė</t>
  </si>
  <si>
    <t>R.B.2.2041</t>
  </si>
  <si>
    <t>R.B.2.2042</t>
  </si>
  <si>
    <t>P.B.2.0031</t>
  </si>
  <si>
    <t>Rezultato: Gyventojai, prisijungę bent prie antrinio viešojo nuotekų valymo įrenginių (asmenys)</t>
  </si>
  <si>
    <t>Produkto: Viešojo nuotekų surinkimo tinklo naujų arba atnaujintų vamzdynų ilgis (km)</t>
  </si>
  <si>
    <t xml:space="preserve">Produkto: Nauji arba atnaujinti nuotekų valymo pajėgumai (gyventojų ekvivalentas)
</t>
  </si>
  <si>
    <t>P.B.2.0032</t>
  </si>
  <si>
    <t>P.B.2.0030</t>
  </si>
  <si>
    <t>Produkto:  Viešojo vandens tiekimo paskirstymo sistemų naujų arba atnaujintų vamzdynų ilgis (km)</t>
  </si>
  <si>
    <t>P.S.2.1013</t>
  </si>
  <si>
    <t>Produkto:  Nauji arba atnaujinti geriamojo vandens ruošimo pajėgumai (m3/parą)</t>
  </si>
  <si>
    <t>3.2.3.</t>
  </si>
  <si>
    <t>Priemonė: Atliekų rūšiuojamojo surinkimo skatinimo pažangos priemonė</t>
  </si>
  <si>
    <t xml:space="preserve">R.B.2.2103 </t>
  </si>
  <si>
    <t xml:space="preserve">Rezultato:  Surinktos atskirai išrūšiuotos atliekos (tonos per metus) </t>
  </si>
  <si>
    <t xml:space="preserve">P.B.2.0107 </t>
  </si>
  <si>
    <t xml:space="preserve">P.S.2.1015 </t>
  </si>
  <si>
    <t xml:space="preserve">Produkto: Investicijos į rūšiuojamojo atliekų surinkimo įrenginius (eurai) </t>
  </si>
  <si>
    <t xml:space="preserve">Produkto: Įgyvendintos viešinimo kampanijos atliekų prevencijos ir tvarkymo temomis (skaičius) </t>
  </si>
  <si>
    <t>3.2.5.</t>
  </si>
  <si>
    <t>3.2.6.</t>
  </si>
  <si>
    <t>Priemonė: Aplinkos oro monitoringo stiprinimo pažangos priemonė</t>
  </si>
  <si>
    <t xml:space="preserve">Priemonė: Žaliosios infrastruktūros plėtojimo pažangos priemonė </t>
  </si>
  <si>
    <t>R.N.2.5051</t>
  </si>
  <si>
    <t xml:space="preserve">P.B.2.0039 </t>
  </si>
  <si>
    <t>Rezultato:  Miestai, kuriuose įrengta ar modernizuota oro monitoringo infrastruktūra, skaičius</t>
  </si>
  <si>
    <t>Produkto:  Teritorijos, kurioms taikomos oro taršos stebėsenos sistemos, oro kokybės zonos, skaičius</t>
  </si>
  <si>
    <t>R.B.2.2095</t>
  </si>
  <si>
    <t>Rezultato: Gyventojai, galintys naudotis nauja ar patobulinta žaliąja infrastruktūra</t>
  </si>
  <si>
    <t xml:space="preserve">P.B.2.0036 </t>
  </si>
  <si>
    <t>Produkto:  Žalioji infrastruktūra, kuriai suteikta parama kitais nei prisitaikymo prie klimato kaitos tikslais, hektarai</t>
  </si>
  <si>
    <t>Priemonė: Tauragė+ funkcinės zonos pažangos priemonė</t>
  </si>
  <si>
    <t>Išankstinių sąlygų įgyvendinimas</t>
  </si>
  <si>
    <t>Išankstinės sąlygos</t>
  </si>
  <si>
    <t xml:space="preserve">Atitiktis išankstinei sąlygai vertinama projektų lygiu. Iki 2022 m. liepos 1 d. yra parengtas ir suderintas su Socialinės apsaugos ir darbo ministerija regioninis socialinių paslaugų ir socialinių paslaugų infrastruktūros, reikalingos institucinės globos pertvarkai įgyvendinti, žemėlapis (patvirtintas Tauragės regiono plėtros tarybos 2024-04-09 sprendimu Nr. TS-9), regiono plėtros plano Socialinio būsto ir socialinių paslaugų plėtros pažangos priemonė Nr.  LT027-02-01-02, kurioje numatytos veiklos, skirtos socialinio būsto prieinamumui didinti, planuojamomis investicijomis užtikrinamas socialinio būsto prieinamumas neįgaliesiems bei gausioms šeimoms bei planuojamos veiklos, skirtos institucinės globos pertvarkai įgyvendinti, patvirtinta Tauragės regiono plėtros tarybos 2024-04-09 sprendimu Nr.  TS-10. </t>
  </si>
  <si>
    <t>Atitiktis išankstinei sąlygai vertinama Projekto lygiu, vertinant Projekto įgyvendinimo planą. Regiono plėtros plano Kokybiškų visuomenės sveikatos paslaugų prieinamumo didinimo pažangos priemonė LT027-02-01-03  patvirtinta Tauragės regiono plėtros tarybos 2023-11-21 sprendimu Nr. TS-30.</t>
  </si>
  <si>
    <t>Išankstinės sąlygos įgyvendintos: Tauragės miesto tvarios plėtros strategija patvirtinta Tauragės rajono savivaldybės tarybos 2023 m. vasario 1 d. sprendimu Nr. 1-29. Veiklos šiai strategijai įgyvendinti suplanuotos pažangos priemonėje LT027-03-02-02, kuri patvirtinta Tauragės regiono plėtros tarybos 2023-07-20 sprendimu Nr. TS-14.</t>
  </si>
  <si>
    <t>Išankstinės sąlygos vertinamos projektų lygiu. Žaliosios infrastruktūros plėtojimo pažangos priemonė Nr. LT027-03-02-06 patvirtinta Tauragės regiono plėtros tarybos 2024-04-09 sprendimu Nr. TS-10</t>
  </si>
  <si>
    <t>Išankstinė sąlyga vertinama projektų lygiu. Regioninis ir savivaldybių atliekų tvarkymo planai patvirtinti 2023 m. rugsėjo mėnesį. Atliekų rūšiuojamojo surinkimo skatinimo pažangos priemonė Nr. LT027-03-02-03 patvirtinta Tauragės regiono plėtros tarybos 2024-07-04 sprendimu Nr. TS-16</t>
  </si>
  <si>
    <t>Išankstinė sąlyga vertinama projektų lygiu. Regiono plėtros plano Aplinkos oro monitoringo stiprinimo pažangos priemonė Nr. LT027-03-02-05 patvirtinta Tauragės regiono plėtros tarybos 2024-04-09 sprendimu Nr. TS-10</t>
  </si>
  <si>
    <t>1 lentelė. Regiono plėtros plano įgyvendinimo rezultatai</t>
  </si>
  <si>
    <t>1. Savivaldybės tarybos patvirtintas darnaus judumo mieste planas, kurio parengimas finansuotas 2014–2020 m. ES fondų lėšomis.                                                                        2. Pagal Lietuvos Respublikos alternatyviųjų degalų įstatymo nuostatas  parengtas ir patvirtintas viešųjų ir pusiau viešųjų elektromobilių įkrovimo prieigų vietinės reikšmės keliuose planas iki 2030 m.</t>
  </si>
  <si>
    <t>Priemonė: Švietimo pažangos priemonė</t>
  </si>
  <si>
    <t>Nenustatyta</t>
  </si>
  <si>
    <t>Išankstinė sąlyga vertinama projektų lygiu, Regiono plėtros plano pažangos priemonė patvirtinta Tauragės regiono plėtros tarybos 2024-06-26 sprendimu Nr. TS-14. Sveikatos apsaugos ministerijos pritarimas regiono ilgalaikės priežiūros paslaugų savivaldybėse organizavimo ir infrastruktūros, reikalingos ilgalaikės priežiūros paslaugų teikimui, modernizavimo žemėlapiui (pažangos priemonės pagrindimo aprašymui) pateiktas ministerijos 2024-06-11 raštu Nr. 10-2007 (G-137) „Dėl 2022–2030 metų Tauragės regiono plėtros plano pakeitimo projekto vertinimo“</t>
  </si>
  <si>
    <t>Projekto veiklų atitiktis geriamojo vandens tiekimo ir nuotekų tvarkymo infrastruktūros plėtros planui</t>
  </si>
  <si>
    <t xml:space="preserve">Išankstinė sąlyga vertinama projektų lygiu. Išankstinė sąlyga laikoma įvykdyta, kai projekto įgyvendinimo plane nurodytos projekto veiklos atitinka savivaldybės geriamojo vandens tiekimo ir nuotekų tvarkymo infrastruktūros plėtros plano įgyvendinimo priemones (gyvenamosios vietovės atitiktis), kurios atitinka naujausio Investicijų į Lietuvos vandentvarkos sektorių plano nuostatas. Ar išankstinė sąlyga įvykdyta, nustato RPPl administruojančioji institucija PAFT nustatyta tvarka vertindama projekto įgyvendinimo planą. </t>
  </si>
  <si>
    <t>Finansavimo trūkumas. Regione yra didžiulis poreikis stiprinti  priešgaisrinės tarnybos pajėgumus,  įsigyjant naujų gaisrinių automobilių.</t>
  </si>
  <si>
    <t xml:space="preserve">Finansavimo apribojimai. Didelė problema yra gatvių asfaltavimas, apie 48 proc. gatvių yra su žvyro danga. </t>
  </si>
  <si>
    <t>Trūksta finansavimo lėšų gyvenviečių (nuo 200 iki 2000 gyventojų) vandens tiekimo ir nuotekų tinklų su nuotekų valymo įrenginiais plėtrai. Vandentvarkos infrastruktūros plėtra mažesnėse kaip 200 gyventojų gyvenamosiose teritorijose (nesprendžiama). Nėra galimybės pasiekti reikalavimo savivaldybėse prie nuotekų tinklų prijungti 95 proc. gyventojų. Nėra sprendžiami vandens tiekimo ir nuotekų tinklų rekonstrukcijos poreikio problema, nors yra labai seni, dauguma jų įrengti dar  1960 m. – 1990 m. Itin maža projektų finansuojamoji dalis</t>
  </si>
  <si>
    <t>Finansavimo trūkumas. Būtina investuoti į patalpų atnaujinimą ir poreikis yra įsigyti  bibliobusą (keliaujanti biblioteka)</t>
  </si>
  <si>
    <t xml:space="preserve">Civilinė sauga: priedangų infrastruktūros plėtra. </t>
  </si>
  <si>
    <t xml:space="preserve">Finansavimo trūkumas. Yra poreikis įrengti priedangų tiek, kad  galėtų  jose slėptis apie 40 proc.  savivaldybės gyventojų. Tai reikalauja didelių lėšų, kurių nėra skiriama. Be to, būtina įsigyti civilinės saugos priemone, kurios gerintų savivaldybės pasirengimą  ekstremaliųjų situacijų metu.  </t>
  </si>
  <si>
    <t>Nepakankama švietimo ir sporto įstaigų infrastruktūra, inventorius</t>
  </si>
  <si>
    <t xml:space="preserve">Nepakankama bibliotekų teikiamų paslaugų kokybė </t>
  </si>
  <si>
    <t>Nepakankama paslaugų senyvo apmžiaus asmenims infrastruktūros kokybė</t>
  </si>
  <si>
    <t>Finansavimo apribojimai. Investicijos veikiančių senelių namų remontui, rekonstrukcijai nėra tinkamos finansuoti</t>
  </si>
  <si>
    <t>Finansavimo apribojimai ir trūkumas. Dviračių takų, kaip susisiekimo priemonės, infrastruktūros plėtra nefinansuojama miestuose ir rajonuose, kurie nėra pasirengę Darnaus judumo planų. Aktuali problema pėsčiųjų - dviračių takų trūkumas prie valstybinės ir vietinės reikšmės kelių ir gatvių</t>
  </si>
  <si>
    <t>Viešosios paskirties pastatų stogai su asbestine danga</t>
  </si>
  <si>
    <t>Netaršių mokyklinių transporto priemonių trūkumas</t>
  </si>
  <si>
    <t xml:space="preserve">Finansavimo trūkumas. Mokyklinių autobusiukų parkas pasenęs ir techniškai bei morališkai nusidėvėjęs. Yra poreikis daugelį transporto priemonių pakeisti netaršiomis. </t>
  </si>
  <si>
    <t>Nepakankamos viešinimo ir edukacinės priemonės klimato kaitos klausimais</t>
  </si>
  <si>
    <t>Finansavimo apribojimai ir trūkumas</t>
  </si>
  <si>
    <t xml:space="preserve"> 2024 METŲ ĮGYVENDINIMO ATASKAITA</t>
  </si>
  <si>
    <t>Nepakankamas finansavimas neformaliojo švietimo įstaigoms tiek infrastruktūrai, tiek ir neformaliojo švietimo programų plėtrai</t>
  </si>
  <si>
    <t>Neformaliojo švietimo įstaigose trūksta infrastruktūros ir naujų ugdymo programų (viešojo sektoriaus ir nevyriausybinių organizacijų, vykdančių neformaliojo švietimo programas)</t>
  </si>
  <si>
    <t>Reikalingas finansavimas stiprinti profesinį ugdymą regione, gerinti infrastruktūrą ir finansuojant naujų mokymo programų diegimą</t>
  </si>
  <si>
    <t>PATVIRTINTA</t>
  </si>
  <si>
    <t xml:space="preserve">Tauragės regiono plėtros tarybos </t>
  </si>
  <si>
    <t>2024-12-31 Nr. 1</t>
  </si>
  <si>
    <t>2025 m. sausio 31 d. sprendimu Nr. TS-2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</si>
</sst>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charset val="186"/>
      <scheme val="minor"/>
    </font>
    <font>
      <sz val="11"/>
      <name val="Calibri"/>
      <family val="2"/>
      <charset val="186"/>
      <scheme val="minor"/>
    </font>
    <font>
      <sz val="12"/>
      <name val="Times New Roman"/>
      <family val="1"/>
      <charset val="186"/>
    </font>
    <font>
      <sz val="12"/>
      <color theme="1"/>
      <name val="Times New Roman"/>
      <family val="1"/>
      <charset val="186"/>
    </font>
    <font>
      <b/>
      <sz val="12"/>
      <color theme="1"/>
      <name val="Times New Roman"/>
      <family val="1"/>
      <charset val="186"/>
    </font>
    <font>
      <b/>
      <sz val="12"/>
      <name val="Times New Roman"/>
      <family val="1"/>
      <charset val="186"/>
    </font>
    <font>
      <b/>
      <sz val="9"/>
      <name val="Times New Roman"/>
      <family val="1"/>
      <charset val="186"/>
    </font>
    <font>
      <b/>
      <sz val="9"/>
      <color theme="1"/>
      <name val="Times New Roman"/>
      <family val="1"/>
      <charset val="186"/>
    </font>
    <font>
      <sz val="10"/>
      <name val="Arial"/>
      <family val="2"/>
      <charset val="186"/>
    </font>
    <font>
      <sz val="9"/>
      <name val="Times New Roman"/>
      <family val="1"/>
      <charset val="186"/>
    </font>
    <font>
      <i/>
      <sz val="12"/>
      <color theme="1"/>
      <name val="Times New Roman"/>
      <family val="1"/>
      <charset val="186"/>
    </font>
    <font>
      <i/>
      <sz val="9"/>
      <color theme="0" tint="-0.499984740745262"/>
      <name val="Times New Roman"/>
      <family val="1"/>
      <charset val="186"/>
    </font>
    <font>
      <b/>
      <sz val="9"/>
      <color theme="0" tint="-0.499984740745262"/>
      <name val="Times New Roman"/>
      <family val="1"/>
      <charset val="186"/>
    </font>
    <font>
      <sz val="11"/>
      <color theme="1"/>
      <name val="Calibri"/>
      <family val="2"/>
      <charset val="186"/>
      <scheme val="minor"/>
    </font>
    <font>
      <sz val="8"/>
      <name val="Calibri"/>
      <family val="2"/>
      <charset val="186"/>
      <scheme val="minor"/>
    </font>
    <font>
      <b/>
      <sz val="11"/>
      <name val="Calibri"/>
      <family val="2"/>
      <charset val="186"/>
      <scheme val="minor"/>
    </font>
    <font>
      <i/>
      <sz val="11"/>
      <name val="Times New Roman"/>
      <family val="1"/>
      <charset val="186"/>
    </font>
    <font>
      <sz val="11"/>
      <color theme="1"/>
      <name val="Times New Roman"/>
      <family val="1"/>
      <charset val="186"/>
    </font>
    <font>
      <sz val="11"/>
      <color rgb="FFFF0000"/>
      <name val="Calibri"/>
      <family val="2"/>
      <charset val="186"/>
      <scheme val="minor"/>
    </font>
    <font>
      <sz val="9"/>
      <color rgb="FFFF0000"/>
      <name val="Times New Roman"/>
      <family val="1"/>
      <charset val="186"/>
    </font>
    <font>
      <b/>
      <sz val="9"/>
      <color rgb="FFFF0000"/>
      <name val="Times New Roman"/>
      <family val="1"/>
      <charset val="186"/>
    </font>
    <font>
      <i/>
      <sz val="9"/>
      <name val="Times New Roman"/>
      <family val="1"/>
      <charset val="186"/>
    </font>
    <font>
      <sz val="9"/>
      <color rgb="FFFF0000"/>
      <name val="Times New Roman"/>
      <family val="1"/>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s>
  <cellStyleXfs count="3">
    <xf numFmtId="0" fontId="0" fillId="0" borderId="0"/>
    <xf numFmtId="0" fontId="8" fillId="0" borderId="0"/>
    <xf numFmtId="9" fontId="13" fillId="0" borderId="0" applyFont="0" applyFill="0" applyBorder="0" applyAlignment="0" applyProtection="0"/>
  </cellStyleXfs>
  <cellXfs count="233">
    <xf numFmtId="0" fontId="0" fillId="0" borderId="0" xfId="0"/>
    <xf numFmtId="0" fontId="1" fillId="0" borderId="0" xfId="0" applyFont="1"/>
    <xf numFmtId="0" fontId="3" fillId="0" borderId="0" xfId="0" applyFont="1"/>
    <xf numFmtId="0" fontId="2" fillId="0" borderId="0" xfId="0" applyFont="1" applyAlignment="1">
      <alignment vertical="center"/>
    </xf>
    <xf numFmtId="0" fontId="4" fillId="0" borderId="0" xfId="0" applyFont="1"/>
    <xf numFmtId="0" fontId="5" fillId="0" borderId="0" xfId="0" applyFont="1" applyAlignment="1">
      <alignment vertical="center"/>
    </xf>
    <xf numFmtId="0" fontId="6"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6" fillId="2" borderId="2" xfId="1" applyFont="1" applyFill="1" applyBorder="1" applyAlignment="1">
      <alignment horizontal="center" vertical="center" wrapText="1"/>
    </xf>
    <xf numFmtId="0" fontId="7" fillId="2" borderId="1" xfId="0" applyFont="1" applyFill="1" applyBorder="1" applyAlignment="1">
      <alignment horizontal="center" vertical="center" wrapText="1"/>
    </xf>
    <xf numFmtId="0" fontId="10" fillId="0" borderId="0" xfId="0" applyFont="1" applyAlignment="1">
      <alignment horizontal="center" vertical="center"/>
    </xf>
    <xf numFmtId="0" fontId="6" fillId="2" borderId="1" xfId="0" applyFont="1" applyFill="1" applyBorder="1" applyAlignment="1">
      <alignment horizontal="center" vertical="center" wrapText="1"/>
    </xf>
    <xf numFmtId="0" fontId="6" fillId="2" borderId="1" xfId="1" applyFont="1" applyFill="1" applyBorder="1" applyAlignment="1">
      <alignment horizontal="center" vertical="center" wrapText="1"/>
    </xf>
    <xf numFmtId="0" fontId="2" fillId="0" borderId="0" xfId="0" applyFont="1"/>
    <xf numFmtId="0" fontId="9" fillId="2" borderId="2" xfId="0" applyFont="1" applyFill="1" applyBorder="1" applyAlignment="1">
      <alignment vertical="top" wrapText="1"/>
    </xf>
    <xf numFmtId="0" fontId="15" fillId="0" borderId="0" xfId="0" applyFont="1"/>
    <xf numFmtId="0" fontId="7" fillId="0" borderId="0" xfId="0" applyFont="1"/>
    <xf numFmtId="0" fontId="9" fillId="2" borderId="2" xfId="0" applyFont="1" applyFill="1" applyBorder="1" applyAlignment="1">
      <alignment horizontal="left" vertical="top" wrapText="1"/>
    </xf>
    <xf numFmtId="0" fontId="9" fillId="0" borderId="1" xfId="0" applyFont="1" applyBorder="1" applyAlignment="1">
      <alignment horizontal="center" vertical="center" wrapText="1"/>
    </xf>
    <xf numFmtId="4" fontId="9" fillId="0" borderId="1" xfId="0" applyNumberFormat="1" applyFont="1" applyBorder="1" applyAlignment="1">
      <alignment horizontal="center" vertical="center" wrapText="1"/>
    </xf>
    <xf numFmtId="49" fontId="9" fillId="0" borderId="8" xfId="0" applyNumberFormat="1" applyFont="1" applyBorder="1" applyAlignment="1">
      <alignment horizontal="center" vertical="center" wrapText="1"/>
    </xf>
    <xf numFmtId="4" fontId="9" fillId="0" borderId="9" xfId="0" applyNumberFormat="1" applyFont="1" applyBorder="1" applyAlignment="1">
      <alignment horizontal="center" vertical="center" wrapText="1"/>
    </xf>
    <xf numFmtId="49" fontId="9" fillId="0" borderId="15" xfId="0" applyNumberFormat="1" applyFont="1" applyBorder="1" applyAlignment="1">
      <alignment horizontal="center" vertical="center" wrapText="1"/>
    </xf>
    <xf numFmtId="0" fontId="9" fillId="0" borderId="2" xfId="0" applyFont="1" applyBorder="1" applyAlignment="1">
      <alignment horizontal="left" vertical="top" wrapText="1"/>
    </xf>
    <xf numFmtId="0" fontId="9" fillId="4" borderId="2" xfId="0" applyFont="1" applyFill="1" applyBorder="1" applyAlignment="1">
      <alignment horizontal="left" vertical="top" wrapText="1"/>
    </xf>
    <xf numFmtId="49" fontId="9" fillId="0" borderId="3" xfId="0" applyNumberFormat="1" applyFont="1" applyBorder="1" applyAlignment="1">
      <alignment horizontal="center" vertical="center" wrapText="1"/>
    </xf>
    <xf numFmtId="49" fontId="9" fillId="0" borderId="10" xfId="0" applyNumberFormat="1" applyFont="1" applyBorder="1" applyAlignment="1">
      <alignment horizontal="center" vertical="center" wrapText="1"/>
    </xf>
    <xf numFmtId="4" fontId="9" fillId="0" borderId="8" xfId="0" applyNumberFormat="1" applyFont="1" applyBorder="1" applyAlignment="1">
      <alignment horizontal="center" vertical="center" wrapText="1"/>
    </xf>
    <xf numFmtId="4" fontId="9" fillId="0" borderId="15" xfId="0" applyNumberFormat="1" applyFont="1" applyBorder="1" applyAlignment="1">
      <alignment horizontal="center" vertical="center" wrapText="1"/>
    </xf>
    <xf numFmtId="4" fontId="9" fillId="2" borderId="2" xfId="0" applyNumberFormat="1" applyFont="1" applyFill="1" applyBorder="1" applyAlignment="1">
      <alignment vertical="center" wrapText="1"/>
    </xf>
    <xf numFmtId="2" fontId="9" fillId="0" borderId="1" xfId="0" applyNumberFormat="1" applyFont="1" applyBorder="1" applyAlignment="1">
      <alignment horizontal="center" vertical="center" wrapText="1"/>
    </xf>
    <xf numFmtId="0" fontId="17" fillId="0" borderId="0" xfId="0" applyFont="1"/>
    <xf numFmtId="0" fontId="9" fillId="0" borderId="1" xfId="0" applyFont="1" applyBorder="1" applyAlignment="1">
      <alignment horizontal="center" vertical="center"/>
    </xf>
    <xf numFmtId="0" fontId="0" fillId="0" borderId="0" xfId="0" applyAlignment="1">
      <alignment horizontal="center"/>
    </xf>
    <xf numFmtId="0" fontId="2" fillId="0" borderId="0" xfId="0" applyFont="1" applyAlignment="1">
      <alignment horizontal="center" vertical="center"/>
    </xf>
    <xf numFmtId="0" fontId="7" fillId="0" borderId="0" xfId="0" applyFont="1" applyAlignment="1">
      <alignment horizontal="center"/>
    </xf>
    <xf numFmtId="0" fontId="7" fillId="0" borderId="2" xfId="0" applyFont="1" applyBorder="1" applyAlignment="1">
      <alignment horizontal="center" vertical="center" wrapText="1"/>
    </xf>
    <xf numFmtId="0" fontId="9" fillId="0" borderId="2" xfId="0" applyFont="1" applyBorder="1" applyAlignment="1">
      <alignment vertical="center" wrapText="1"/>
    </xf>
    <xf numFmtId="0" fontId="3" fillId="0" borderId="0" xfId="0" applyFont="1" applyAlignment="1">
      <alignment vertical="top"/>
    </xf>
    <xf numFmtId="0" fontId="3" fillId="0" borderId="2" xfId="0" applyFont="1" applyBorder="1" applyAlignment="1">
      <alignment horizontal="left" vertical="top" wrapText="1"/>
    </xf>
    <xf numFmtId="49" fontId="9" fillId="0" borderId="8" xfId="0" applyNumberFormat="1" applyFont="1" applyBorder="1" applyAlignment="1">
      <alignment horizontal="center" vertical="top" wrapText="1"/>
    </xf>
    <xf numFmtId="49" fontId="9" fillId="0" borderId="15" xfId="0" applyNumberFormat="1" applyFont="1" applyBorder="1" applyAlignment="1">
      <alignment horizontal="center" vertical="top" wrapText="1"/>
    </xf>
    <xf numFmtId="0" fontId="19" fillId="0" borderId="1" xfId="0" applyFont="1" applyBorder="1" applyAlignment="1">
      <alignment horizontal="center" vertical="center" wrapText="1"/>
    </xf>
    <xf numFmtId="4" fontId="19" fillId="0" borderId="1" xfId="0" applyNumberFormat="1" applyFont="1" applyBorder="1" applyAlignment="1">
      <alignment horizontal="center" vertical="center" wrapText="1"/>
    </xf>
    <xf numFmtId="0" fontId="19" fillId="0" borderId="8" xfId="0" applyFont="1" applyBorder="1" applyAlignment="1">
      <alignment horizontal="center" vertical="center" wrapText="1"/>
    </xf>
    <xf numFmtId="0" fontId="19" fillId="3" borderId="4" xfId="0" applyFont="1" applyFill="1" applyBorder="1" applyAlignment="1">
      <alignment horizontal="center" vertical="center" wrapText="1"/>
    </xf>
    <xf numFmtId="4" fontId="19" fillId="0" borderId="8" xfId="0" applyNumberFormat="1" applyFont="1" applyBorder="1" applyAlignment="1">
      <alignment horizontal="center" vertical="center" wrapText="1"/>
    </xf>
    <xf numFmtId="0" fontId="19" fillId="0" borderId="3" xfId="0" applyFont="1" applyBorder="1" applyAlignment="1">
      <alignment horizontal="center" vertical="center" wrapText="1"/>
    </xf>
    <xf numFmtId="49" fontId="19" fillId="0" borderId="3" xfId="0" applyNumberFormat="1" applyFont="1" applyBorder="1" applyAlignment="1">
      <alignment horizontal="center" vertical="center" wrapText="1"/>
    </xf>
    <xf numFmtId="0" fontId="19" fillId="3" borderId="5" xfId="0" applyFont="1" applyFill="1" applyBorder="1" applyAlignment="1">
      <alignment horizontal="left" vertical="top" wrapText="1"/>
    </xf>
    <xf numFmtId="0" fontId="19" fillId="3" borderId="12" xfId="0" applyFont="1" applyFill="1" applyBorder="1" applyAlignment="1">
      <alignment horizontal="center" vertical="center" wrapText="1"/>
    </xf>
    <xf numFmtId="49" fontId="19" fillId="3" borderId="12" xfId="0" applyNumberFormat="1" applyFont="1" applyFill="1" applyBorder="1" applyAlignment="1">
      <alignment horizontal="center" vertical="center" wrapText="1"/>
    </xf>
    <xf numFmtId="49" fontId="19" fillId="3" borderId="13" xfId="0" applyNumberFormat="1" applyFont="1" applyFill="1" applyBorder="1" applyAlignment="1">
      <alignment horizontal="center" vertical="center" wrapText="1"/>
    </xf>
    <xf numFmtId="0" fontId="19" fillId="0" borderId="1" xfId="0" applyFont="1" applyBorder="1" applyAlignment="1">
      <alignment vertical="top" wrapText="1"/>
    </xf>
    <xf numFmtId="0" fontId="19" fillId="0" borderId="3" xfId="0" applyFont="1" applyBorder="1" applyAlignment="1">
      <alignment vertical="top" wrapText="1"/>
    </xf>
    <xf numFmtId="3" fontId="19" fillId="0" borderId="1" xfId="0" applyNumberFormat="1" applyFont="1" applyBorder="1" applyAlignment="1">
      <alignment horizontal="center" vertical="center" wrapText="1"/>
    </xf>
    <xf numFmtId="3" fontId="19" fillId="0" borderId="3" xfId="0" applyNumberFormat="1" applyFont="1" applyBorder="1" applyAlignment="1">
      <alignment horizontal="center" vertical="center" wrapText="1"/>
    </xf>
    <xf numFmtId="0" fontId="19" fillId="0" borderId="8" xfId="0" applyFont="1" applyBorder="1" applyAlignment="1">
      <alignment vertical="center" wrapText="1"/>
    </xf>
    <xf numFmtId="0" fontId="19" fillId="0" borderId="2" xfId="0" applyFont="1" applyBorder="1" applyAlignment="1">
      <alignment vertical="center" wrapText="1"/>
    </xf>
    <xf numFmtId="0" fontId="20" fillId="0" borderId="2" xfId="0" applyFont="1" applyBorder="1" applyAlignment="1">
      <alignment vertical="center" wrapText="1"/>
    </xf>
    <xf numFmtId="0" fontId="18" fillId="5" borderId="11" xfId="0" applyFont="1" applyFill="1" applyBorder="1" applyAlignment="1">
      <alignment horizontal="center"/>
    </xf>
    <xf numFmtId="4" fontId="19" fillId="2" borderId="1" xfId="0" applyNumberFormat="1" applyFont="1" applyFill="1" applyBorder="1" applyAlignment="1">
      <alignment vertical="center" wrapText="1"/>
    </xf>
    <xf numFmtId="0" fontId="19" fillId="0" borderId="2" xfId="0" applyFont="1" applyBorder="1" applyAlignment="1">
      <alignment vertical="top" wrapText="1"/>
    </xf>
    <xf numFmtId="0" fontId="19" fillId="0" borderId="3" xfId="0" applyFont="1" applyBorder="1" applyAlignment="1">
      <alignment horizontal="center" vertical="top" wrapText="1"/>
    </xf>
    <xf numFmtId="0" fontId="20" fillId="0" borderId="2" xfId="0" applyFont="1" applyBorder="1"/>
    <xf numFmtId="49" fontId="9" fillId="0" borderId="3" xfId="0" applyNumberFormat="1" applyFont="1" applyBorder="1" applyAlignment="1">
      <alignment horizontal="center" vertical="top" wrapText="1"/>
    </xf>
    <xf numFmtId="2" fontId="9" fillId="0" borderId="1" xfId="0" applyNumberFormat="1" applyFont="1" applyBorder="1" applyAlignment="1">
      <alignment horizontal="center" vertical="center"/>
    </xf>
    <xf numFmtId="49" fontId="9" fillId="0" borderId="8" xfId="0" applyNumberFormat="1" applyFont="1" applyBorder="1" applyAlignment="1">
      <alignment horizontal="center" vertical="top"/>
    </xf>
    <xf numFmtId="49" fontId="9" fillId="0" borderId="3" xfId="0" applyNumberFormat="1" applyFont="1" applyBorder="1" applyAlignment="1">
      <alignment horizontal="center" vertical="top"/>
    </xf>
    <xf numFmtId="0" fontId="19" fillId="0" borderId="8" xfId="0" applyFont="1" applyBorder="1" applyAlignment="1">
      <alignment horizontal="left" vertical="center" wrapText="1"/>
    </xf>
    <xf numFmtId="0" fontId="18" fillId="5" borderId="0" xfId="0" applyFont="1" applyFill="1" applyAlignment="1">
      <alignment horizontal="center"/>
    </xf>
    <xf numFmtId="49" fontId="19" fillId="0" borderId="3" xfId="0" applyNumberFormat="1" applyFont="1" applyBorder="1" applyAlignment="1">
      <alignment horizontal="center" vertical="top" wrapText="1"/>
    </xf>
    <xf numFmtId="49" fontId="9" fillId="0" borderId="14" xfId="0" applyNumberFormat="1" applyFont="1" applyBorder="1" applyAlignment="1">
      <alignment horizontal="center" vertical="top" wrapText="1"/>
    </xf>
    <xf numFmtId="4" fontId="9" fillId="0" borderId="2" xfId="0" applyNumberFormat="1" applyFont="1" applyBorder="1" applyAlignment="1">
      <alignment horizontal="center" vertical="center" wrapText="1"/>
    </xf>
    <xf numFmtId="4" fontId="9" fillId="0" borderId="0" xfId="0" applyNumberFormat="1" applyFont="1" applyAlignment="1">
      <alignment horizontal="center" vertical="center"/>
    </xf>
    <xf numFmtId="4" fontId="9" fillId="2" borderId="2" xfId="0" applyNumberFormat="1" applyFont="1" applyFill="1" applyBorder="1" applyAlignment="1">
      <alignment horizontal="center" vertical="center" wrapText="1"/>
    </xf>
    <xf numFmtId="4" fontId="19" fillId="2" borderId="2"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 fontId="19" fillId="2" borderId="1" xfId="0" applyNumberFormat="1" applyFont="1" applyFill="1" applyBorder="1" applyAlignment="1">
      <alignment horizontal="center" vertical="center" wrapText="1"/>
    </xf>
    <xf numFmtId="4" fontId="9" fillId="0" borderId="2" xfId="0" applyNumberFormat="1" applyFont="1" applyBorder="1" applyAlignment="1">
      <alignment horizontal="center" vertical="center"/>
    </xf>
    <xf numFmtId="2" fontId="9" fillId="0" borderId="8" xfId="0" applyNumberFormat="1" applyFont="1" applyBorder="1" applyAlignment="1">
      <alignment horizontal="center" vertical="center" wrapText="1"/>
    </xf>
    <xf numFmtId="3" fontId="9" fillId="0" borderId="8" xfId="0" applyNumberFormat="1" applyFont="1" applyBorder="1" applyAlignment="1">
      <alignment horizontal="center" vertical="center" wrapText="1"/>
    </xf>
    <xf numFmtId="49" fontId="19" fillId="0" borderId="8" xfId="0" applyNumberFormat="1" applyFont="1" applyBorder="1" applyAlignment="1">
      <alignment horizontal="center" vertical="top" wrapText="1"/>
    </xf>
    <xf numFmtId="49" fontId="9" fillId="0" borderId="1" xfId="0" applyNumberFormat="1" applyFont="1" applyBorder="1" applyAlignment="1">
      <alignment horizontal="center" vertical="center" wrapText="1"/>
    </xf>
    <xf numFmtId="4" fontId="9" fillId="2" borderId="3" xfId="0" applyNumberFormat="1" applyFont="1" applyFill="1" applyBorder="1" applyAlignment="1">
      <alignment horizontal="center" vertical="center" wrapText="1"/>
    </xf>
    <xf numFmtId="0" fontId="18" fillId="0" borderId="0" xfId="0" applyFont="1"/>
    <xf numFmtId="0" fontId="9" fillId="0" borderId="8" xfId="0" applyFont="1" applyBorder="1" applyAlignment="1">
      <alignment vertical="center" wrapText="1"/>
    </xf>
    <xf numFmtId="0" fontId="9" fillId="0" borderId="8" xfId="0" applyFont="1" applyBorder="1" applyAlignment="1">
      <alignment horizontal="center" vertical="center" wrapText="1"/>
    </xf>
    <xf numFmtId="0" fontId="20" fillId="0" borderId="0" xfId="0" applyFont="1"/>
    <xf numFmtId="3" fontId="9" fillId="0" borderId="1" xfId="0" applyNumberFormat="1" applyFont="1" applyBorder="1" applyAlignment="1">
      <alignment horizontal="center" vertical="center" wrapText="1"/>
    </xf>
    <xf numFmtId="3" fontId="9" fillId="0" borderId="3" xfId="0" applyNumberFormat="1" applyFont="1" applyBorder="1" applyAlignment="1">
      <alignment horizontal="center" vertical="center" wrapText="1"/>
    </xf>
    <xf numFmtId="4" fontId="6" fillId="0" borderId="0" xfId="0" applyNumberFormat="1" applyFont="1" applyAlignment="1">
      <alignment horizontal="center"/>
    </xf>
    <xf numFmtId="4" fontId="9" fillId="0" borderId="3" xfId="0" applyNumberFormat="1" applyFont="1" applyBorder="1" applyAlignment="1">
      <alignment horizontal="center" vertical="center" wrapText="1"/>
    </xf>
    <xf numFmtId="4" fontId="6" fillId="0" borderId="2" xfId="0" applyNumberFormat="1" applyFont="1" applyBorder="1" applyAlignment="1">
      <alignment horizontal="center" vertical="center"/>
    </xf>
    <xf numFmtId="0" fontId="7" fillId="0" borderId="2" xfId="0" applyFont="1" applyBorder="1" applyAlignment="1">
      <alignment horizontal="center" vertical="center"/>
    </xf>
    <xf numFmtId="0" fontId="9" fillId="0" borderId="2" xfId="0" applyFont="1" applyBorder="1" applyAlignment="1">
      <alignment vertical="top" wrapText="1"/>
    </xf>
    <xf numFmtId="0" fontId="9" fillId="0" borderId="0" xfId="0" applyFont="1" applyAlignment="1">
      <alignment vertical="top" wrapText="1"/>
    </xf>
    <xf numFmtId="0" fontId="9" fillId="2" borderId="0" xfId="0" applyFont="1" applyFill="1" applyAlignment="1">
      <alignment vertical="top" wrapText="1"/>
    </xf>
    <xf numFmtId="0" fontId="2" fillId="0" borderId="2" xfId="0" applyFont="1" applyBorder="1" applyAlignment="1">
      <alignment vertical="top" wrapText="1"/>
    </xf>
    <xf numFmtId="0" fontId="17" fillId="0" borderId="4" xfId="0" applyFont="1" applyBorder="1" applyAlignment="1">
      <alignment vertical="top" wrapText="1"/>
    </xf>
    <xf numFmtId="0" fontId="2" fillId="0" borderId="4" xfId="0" applyFont="1" applyBorder="1" applyAlignment="1">
      <alignment vertical="top" wrapText="1"/>
    </xf>
    <xf numFmtId="0" fontId="2" fillId="3" borderId="4" xfId="0" applyFont="1" applyFill="1" applyBorder="1" applyAlignment="1">
      <alignment vertical="top" wrapText="1"/>
    </xf>
    <xf numFmtId="0" fontId="2" fillId="3" borderId="5" xfId="0" applyFont="1" applyFill="1" applyBorder="1" applyAlignment="1">
      <alignment vertical="top" wrapText="1"/>
    </xf>
    <xf numFmtId="0" fontId="3" fillId="0" borderId="2" xfId="0" applyFont="1" applyBorder="1"/>
    <xf numFmtId="0" fontId="17" fillId="0" borderId="2" xfId="0" applyFont="1" applyBorder="1" applyAlignment="1">
      <alignment vertical="top" wrapText="1"/>
    </xf>
    <xf numFmtId="0" fontId="3" fillId="0" borderId="2" xfId="0" applyFont="1" applyBorder="1" applyAlignment="1">
      <alignment vertical="top" wrapText="1"/>
    </xf>
    <xf numFmtId="0" fontId="17" fillId="0" borderId="2" xfId="0" applyFont="1" applyBorder="1" applyAlignment="1">
      <alignment vertical="center" wrapText="1"/>
    </xf>
    <xf numFmtId="0" fontId="17" fillId="0" borderId="4" xfId="0" applyFont="1" applyBorder="1" applyAlignment="1">
      <alignment vertical="center" wrapText="1"/>
    </xf>
    <xf numFmtId="0" fontId="3" fillId="0" borderId="2" xfId="0" applyFont="1" applyBorder="1" applyAlignment="1">
      <alignment horizontal="left" vertical="top"/>
    </xf>
    <xf numFmtId="0" fontId="5" fillId="0" borderId="2" xfId="0" applyFont="1" applyBorder="1" applyAlignment="1">
      <alignment horizontal="center" vertical="top" wrapText="1"/>
    </xf>
    <xf numFmtId="0" fontId="5" fillId="0" borderId="4" xfId="0" applyFont="1" applyBorder="1" applyAlignment="1">
      <alignment horizontal="center" vertical="top" wrapText="1"/>
    </xf>
    <xf numFmtId="0" fontId="3" fillId="0" borderId="2" xfId="0" applyFont="1" applyBorder="1" applyAlignment="1">
      <alignment wrapText="1"/>
    </xf>
    <xf numFmtId="9" fontId="19" fillId="0" borderId="2" xfId="2" applyFont="1" applyBorder="1" applyAlignment="1">
      <alignment vertical="center" wrapText="1"/>
    </xf>
    <xf numFmtId="0" fontId="2" fillId="0" borderId="0" xfId="0" applyFont="1" applyAlignment="1">
      <alignment horizontal="left" vertical="center"/>
    </xf>
    <xf numFmtId="0" fontId="19" fillId="0" borderId="1" xfId="0" applyFont="1" applyBorder="1" applyAlignment="1">
      <alignment horizontal="left" vertical="center" wrapText="1"/>
    </xf>
    <xf numFmtId="0" fontId="19" fillId="0" borderId="3" xfId="0" applyFont="1" applyBorder="1" applyAlignment="1">
      <alignment horizontal="left" vertical="center" wrapText="1"/>
    </xf>
    <xf numFmtId="0" fontId="9" fillId="0" borderId="1" xfId="0" applyFont="1" applyBorder="1" applyAlignment="1">
      <alignment horizontal="left" vertical="top" wrapText="1"/>
    </xf>
    <xf numFmtId="0" fontId="9" fillId="0" borderId="8" xfId="0" applyFont="1" applyBorder="1" applyAlignment="1">
      <alignment horizontal="left" vertical="top" wrapText="1"/>
    </xf>
    <xf numFmtId="0" fontId="9" fillId="0" borderId="3" xfId="0" applyFont="1" applyBorder="1" applyAlignment="1">
      <alignment horizontal="left" vertical="top" wrapText="1"/>
    </xf>
    <xf numFmtId="0" fontId="19" fillId="3" borderId="4"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19" fillId="3" borderId="12" xfId="0" applyFont="1" applyFill="1" applyBorder="1" applyAlignment="1">
      <alignment horizontal="center" vertical="center" wrapText="1"/>
    </xf>
    <xf numFmtId="0" fontId="19" fillId="3" borderId="13"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3" xfId="0" applyFont="1" applyBorder="1" applyAlignment="1">
      <alignment horizontal="center" vertical="center" wrapText="1"/>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9" xfId="0" applyFont="1" applyBorder="1" applyAlignment="1">
      <alignment vertical="top" wrapText="1"/>
    </xf>
    <xf numFmtId="0" fontId="9" fillId="0" borderId="10" xfId="0" applyFont="1" applyBorder="1" applyAlignment="1">
      <alignment vertical="top" wrapText="1"/>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 xfId="0" applyFont="1" applyBorder="1" applyAlignment="1">
      <alignment horizontal="left" vertical="center" wrapText="1"/>
    </xf>
    <xf numFmtId="0" fontId="9" fillId="0" borderId="3" xfId="0" applyFont="1" applyBorder="1" applyAlignment="1">
      <alignment horizontal="left" vertical="center" wrapText="1"/>
    </xf>
    <xf numFmtId="0" fontId="19" fillId="0" borderId="1" xfId="0" applyFont="1" applyBorder="1" applyAlignment="1">
      <alignment horizontal="center" vertical="top" wrapText="1"/>
    </xf>
    <xf numFmtId="0" fontId="19" fillId="0" borderId="3" xfId="0" applyFont="1" applyBorder="1" applyAlignment="1">
      <alignment horizontal="center" vertical="top" wrapText="1"/>
    </xf>
    <xf numFmtId="49" fontId="9" fillId="0" borderId="1" xfId="0" applyNumberFormat="1" applyFont="1" applyBorder="1" applyAlignment="1">
      <alignment horizontal="center" vertical="top" wrapText="1"/>
    </xf>
    <xf numFmtId="49" fontId="9" fillId="0" borderId="3" xfId="0" applyNumberFormat="1" applyFont="1" applyBorder="1" applyAlignment="1">
      <alignment horizontal="center" vertical="top" wrapText="1"/>
    </xf>
    <xf numFmtId="0" fontId="21" fillId="0" borderId="1" xfId="0" applyFont="1" applyBorder="1" applyAlignment="1">
      <alignment horizontal="left" vertical="center" wrapText="1"/>
    </xf>
    <xf numFmtId="0" fontId="5" fillId="0" borderId="7" xfId="0" applyFont="1" applyBorder="1" applyAlignment="1">
      <alignment horizontal="left" vertical="center" wrapText="1"/>
    </xf>
    <xf numFmtId="0" fontId="12" fillId="0" borderId="1" xfId="0" applyFont="1" applyBorder="1" applyAlignment="1">
      <alignment horizontal="center" vertical="center" wrapText="1"/>
    </xf>
    <xf numFmtId="0" fontId="12" fillId="0" borderId="3" xfId="0" applyFont="1" applyBorder="1" applyAlignment="1">
      <alignment horizontal="center" vertical="center" wrapText="1"/>
    </xf>
    <xf numFmtId="0" fontId="9" fillId="0" borderId="8" xfId="0" applyFont="1" applyBorder="1" applyAlignment="1">
      <alignment horizontal="left" vertical="center" wrapText="1"/>
    </xf>
    <xf numFmtId="4" fontId="19" fillId="3" borderId="9" xfId="0" applyNumberFormat="1" applyFont="1" applyFill="1" applyBorder="1" applyAlignment="1">
      <alignment horizontal="center" vertical="center" wrapText="1"/>
    </xf>
    <xf numFmtId="4" fontId="19" fillId="3" borderId="12" xfId="0" applyNumberFormat="1" applyFont="1" applyFill="1" applyBorder="1" applyAlignment="1">
      <alignment horizontal="center" vertical="center" wrapText="1"/>
    </xf>
    <xf numFmtId="4" fontId="19" fillId="3" borderId="13" xfId="0" applyNumberFormat="1" applyFont="1" applyFill="1" applyBorder="1" applyAlignment="1">
      <alignment horizontal="center" vertical="center" wrapText="1"/>
    </xf>
    <xf numFmtId="4" fontId="19" fillId="3" borderId="15" xfId="0" applyNumberFormat="1" applyFont="1" applyFill="1" applyBorder="1" applyAlignment="1">
      <alignment horizontal="center" vertical="center" wrapText="1"/>
    </xf>
    <xf numFmtId="4" fontId="19" fillId="3" borderId="0" xfId="0" applyNumberFormat="1" applyFont="1" applyFill="1" applyAlignment="1">
      <alignment horizontal="center" vertical="center" wrapText="1"/>
    </xf>
    <xf numFmtId="4" fontId="19" fillId="3" borderId="11" xfId="0" applyNumberFormat="1" applyFont="1" applyFill="1" applyBorder="1" applyAlignment="1">
      <alignment horizontal="center" vertical="center" wrapText="1"/>
    </xf>
    <xf numFmtId="4" fontId="19" fillId="3" borderId="10" xfId="0" applyNumberFormat="1" applyFont="1" applyFill="1" applyBorder="1" applyAlignment="1">
      <alignment horizontal="center" vertical="center" wrapText="1"/>
    </xf>
    <xf numFmtId="4" fontId="19" fillId="3" borderId="7" xfId="0" applyNumberFormat="1" applyFont="1" applyFill="1" applyBorder="1" applyAlignment="1">
      <alignment horizontal="center" vertical="center" wrapText="1"/>
    </xf>
    <xf numFmtId="4" fontId="19" fillId="3" borderId="14" xfId="0" applyNumberFormat="1" applyFont="1" applyFill="1" applyBorder="1" applyAlignment="1">
      <alignment horizontal="center" vertical="center" wrapText="1"/>
    </xf>
    <xf numFmtId="0" fontId="9" fillId="0" borderId="15" xfId="0" applyFont="1" applyBorder="1" applyAlignment="1">
      <alignment horizontal="left" vertical="top" wrapText="1"/>
    </xf>
    <xf numFmtId="10" fontId="16" fillId="0" borderId="2" xfId="2" applyNumberFormat="1" applyFont="1" applyBorder="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center" vertical="center"/>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9" fillId="2" borderId="1" xfId="0" applyFont="1" applyFill="1" applyBorder="1" applyAlignment="1">
      <alignment horizontal="left" vertical="top" wrapText="1"/>
    </xf>
    <xf numFmtId="0" fontId="9" fillId="2" borderId="8" xfId="0" applyFont="1" applyFill="1" applyBorder="1" applyAlignment="1">
      <alignment horizontal="left" vertical="top" wrapText="1"/>
    </xf>
    <xf numFmtId="0" fontId="9" fillId="2" borderId="3" xfId="0" applyFont="1" applyFill="1" applyBorder="1" applyAlignment="1">
      <alignment horizontal="left" vertical="top" wrapText="1"/>
    </xf>
    <xf numFmtId="0" fontId="1" fillId="3" borderId="4" xfId="0" applyFont="1" applyFill="1" applyBorder="1" applyAlignment="1">
      <alignment horizontal="center"/>
    </xf>
    <xf numFmtId="0" fontId="1" fillId="3" borderId="5" xfId="0" applyFont="1" applyFill="1" applyBorder="1" applyAlignment="1">
      <alignment horizontal="center"/>
    </xf>
    <xf numFmtId="0" fontId="1" fillId="3" borderId="6" xfId="0" applyFont="1" applyFill="1" applyBorder="1" applyAlignment="1">
      <alignment horizontal="center"/>
    </xf>
    <xf numFmtId="0" fontId="7"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3" fillId="0" borderId="2" xfId="0" applyFont="1" applyBorder="1" applyAlignment="1">
      <alignment horizontal="left" vertical="top" wrapText="1"/>
    </xf>
    <xf numFmtId="0" fontId="19" fillId="0" borderId="8" xfId="0" applyFont="1" applyBorder="1" applyAlignment="1">
      <alignment horizontal="center" vertical="center" wrapText="1"/>
    </xf>
    <xf numFmtId="0" fontId="18" fillId="3" borderId="9" xfId="0" applyFont="1" applyFill="1" applyBorder="1" applyAlignment="1">
      <alignment horizontal="center"/>
    </xf>
    <xf numFmtId="0" fontId="18" fillId="3" borderId="12" xfId="0" applyFont="1" applyFill="1" applyBorder="1" applyAlignment="1">
      <alignment horizontal="center"/>
    </xf>
    <xf numFmtId="0" fontId="18" fillId="3" borderId="13" xfId="0" applyFont="1" applyFill="1" applyBorder="1" applyAlignment="1">
      <alignment horizontal="center"/>
    </xf>
    <xf numFmtId="0" fontId="18" fillId="3" borderId="15" xfId="0" applyFont="1" applyFill="1" applyBorder="1" applyAlignment="1">
      <alignment horizontal="center"/>
    </xf>
    <xf numFmtId="0" fontId="18" fillId="3" borderId="0" xfId="0" applyFont="1" applyFill="1" applyAlignment="1">
      <alignment horizontal="center"/>
    </xf>
    <xf numFmtId="0" fontId="18" fillId="3" borderId="11" xfId="0" applyFont="1" applyFill="1" applyBorder="1" applyAlignment="1">
      <alignment horizontal="center"/>
    </xf>
    <xf numFmtId="0" fontId="18" fillId="3" borderId="10" xfId="0" applyFont="1" applyFill="1" applyBorder="1" applyAlignment="1">
      <alignment horizontal="center"/>
    </xf>
    <xf numFmtId="0" fontId="18" fillId="3" borderId="7" xfId="0" applyFont="1" applyFill="1" applyBorder="1" applyAlignment="1">
      <alignment horizontal="center"/>
    </xf>
    <xf numFmtId="0" fontId="18" fillId="3" borderId="14" xfId="0" applyFont="1" applyFill="1" applyBorder="1" applyAlignment="1">
      <alignment horizontal="center"/>
    </xf>
    <xf numFmtId="0" fontId="19"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20" fillId="3" borderId="0" xfId="0" applyFont="1" applyFill="1" applyAlignment="1">
      <alignment horizontal="center" vertical="center" wrapText="1"/>
    </xf>
    <xf numFmtId="0" fontId="20" fillId="3" borderId="1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8" fillId="5" borderId="12" xfId="0" applyFont="1" applyFill="1" applyBorder="1" applyAlignment="1">
      <alignment horizontal="center"/>
    </xf>
    <xf numFmtId="0" fontId="18" fillId="5" borderId="13" xfId="0" applyFont="1" applyFill="1" applyBorder="1" applyAlignment="1">
      <alignment horizontal="center"/>
    </xf>
    <xf numFmtId="0" fontId="18" fillId="5" borderId="0" xfId="0" applyFont="1" applyFill="1" applyAlignment="1">
      <alignment horizontal="center"/>
    </xf>
    <xf numFmtId="0" fontId="18" fillId="5" borderId="11" xfId="0" applyFont="1" applyFill="1" applyBorder="1" applyAlignment="1">
      <alignment horizontal="center"/>
    </xf>
    <xf numFmtId="0" fontId="18" fillId="5" borderId="7" xfId="0" applyFont="1" applyFill="1" applyBorder="1" applyAlignment="1">
      <alignment horizontal="center"/>
    </xf>
    <xf numFmtId="0" fontId="18" fillId="5" borderId="14" xfId="0" applyFont="1" applyFill="1" applyBorder="1" applyAlignment="1">
      <alignment horizontal="center"/>
    </xf>
    <xf numFmtId="0" fontId="9" fillId="2" borderId="9" xfId="0" applyFont="1" applyFill="1" applyBorder="1" applyAlignment="1">
      <alignment vertical="top" wrapText="1"/>
    </xf>
    <xf numFmtId="0" fontId="9" fillId="2" borderId="10" xfId="0" applyFont="1" applyFill="1" applyBorder="1" applyAlignment="1">
      <alignment vertical="top" wrapText="1"/>
    </xf>
    <xf numFmtId="0" fontId="9" fillId="2" borderId="9" xfId="0" applyFont="1" applyFill="1" applyBorder="1" applyAlignment="1">
      <alignment horizontal="left" vertical="top" wrapText="1"/>
    </xf>
    <xf numFmtId="0" fontId="9" fillId="2" borderId="10" xfId="0" applyFont="1" applyFill="1" applyBorder="1" applyAlignment="1">
      <alignment horizontal="left" vertical="top" wrapText="1"/>
    </xf>
    <xf numFmtId="0" fontId="20" fillId="3" borderId="4" xfId="0" applyFont="1" applyFill="1" applyBorder="1" applyAlignment="1">
      <alignment horizontal="center" vertical="center" wrapText="1"/>
    </xf>
    <xf numFmtId="0" fontId="20" fillId="3" borderId="5" xfId="0"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0" fillId="3" borderId="13"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9" fillId="2" borderId="9"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19" fillId="3" borderId="0" xfId="0" applyFont="1" applyFill="1" applyAlignment="1">
      <alignment horizontal="center" vertical="center" wrapText="1"/>
    </xf>
    <xf numFmtId="0" fontId="19" fillId="3" borderId="11" xfId="0" applyFont="1" applyFill="1" applyBorder="1" applyAlignment="1">
      <alignment horizontal="center" vertical="center" wrapText="1"/>
    </xf>
    <xf numFmtId="0" fontId="19" fillId="3" borderId="9" xfId="0" applyFont="1" applyFill="1" applyBorder="1" applyAlignment="1">
      <alignment horizontal="center" vertical="center" wrapText="1"/>
    </xf>
    <xf numFmtId="0" fontId="19" fillId="3" borderId="15"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19" fillId="3" borderId="14"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22" fillId="0" borderId="1" xfId="0" applyFont="1" applyBorder="1" applyAlignment="1">
      <alignment horizontal="center" vertical="center" wrapText="1"/>
    </xf>
    <xf numFmtId="0" fontId="22" fillId="0" borderId="3" xfId="0" applyFont="1" applyBorder="1" applyAlignment="1">
      <alignment horizontal="center" vertical="center" wrapText="1"/>
    </xf>
    <xf numFmtId="0" fontId="9" fillId="2" borderId="2" xfId="0" applyFont="1" applyFill="1" applyBorder="1" applyAlignment="1">
      <alignment horizontal="left" vertical="top" wrapText="1"/>
    </xf>
    <xf numFmtId="0" fontId="9" fillId="4" borderId="1" xfId="0" applyFont="1" applyFill="1" applyBorder="1" applyAlignment="1">
      <alignment horizontal="left" vertical="top" wrapText="1"/>
    </xf>
    <xf numFmtId="0" fontId="9" fillId="4" borderId="3" xfId="0" applyFont="1" applyFill="1" applyBorder="1" applyAlignment="1">
      <alignment horizontal="left" vertical="top" wrapText="1"/>
    </xf>
    <xf numFmtId="0" fontId="9" fillId="2" borderId="2" xfId="0" applyFont="1" applyFill="1" applyBorder="1" applyAlignment="1">
      <alignment horizontal="center" vertical="top" wrapText="1"/>
    </xf>
    <xf numFmtId="0" fontId="2" fillId="6" borderId="2" xfId="0" applyFont="1" applyFill="1" applyBorder="1" applyAlignment="1">
      <alignment horizontal="left" vertical="top" wrapText="1"/>
    </xf>
    <xf numFmtId="0" fontId="2" fillId="3" borderId="2" xfId="0" applyFont="1" applyFill="1" applyBorder="1" applyAlignment="1">
      <alignment horizontal="left" vertical="top" wrapText="1"/>
    </xf>
    <xf numFmtId="0" fontId="2" fillId="0" borderId="2" xfId="0" applyFont="1" applyBorder="1" applyAlignment="1">
      <alignment horizontal="left" vertical="top" wrapText="1"/>
    </xf>
    <xf numFmtId="0" fontId="2" fillId="6" borderId="4" xfId="0" applyFont="1" applyFill="1" applyBorder="1" applyAlignment="1">
      <alignment horizontal="left" vertical="top" wrapText="1"/>
    </xf>
    <xf numFmtId="0" fontId="2" fillId="6" borderId="5"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cellXfs>
  <cellStyles count="3">
    <cellStyle name="Įprastas" xfId="0" builtinId="0"/>
    <cellStyle name="Įprastas 2" xfId="1" xr:uid="{00000000-0005-0000-0000-000001000000}"/>
    <cellStyle name="Procentai" xfId="2" builtinId="5"/>
  </cellStyles>
  <dxfs count="0"/>
  <tableStyles count="0" defaultTableStyle="TableStyleMedium2" defaultPivotStyle="PivotStyleLight16"/>
  <colors>
    <mruColors>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245"/>
  <sheetViews>
    <sheetView tabSelected="1" topLeftCell="H1" zoomScale="96" zoomScaleNormal="96" workbookViewId="0">
      <selection activeCell="A9" sqref="A9:U9"/>
    </sheetView>
  </sheetViews>
  <sheetFormatPr defaultColWidth="9.1796875" defaultRowHeight="14.5" x14ac:dyDescent="0.35"/>
  <cols>
    <col min="1" max="1" width="6" customWidth="1"/>
    <col min="2" max="2" width="12.26953125" customWidth="1"/>
    <col min="3" max="3" width="12.453125" customWidth="1"/>
    <col min="4" max="4" width="27.453125" customWidth="1"/>
    <col min="5" max="5" width="10.453125" customWidth="1"/>
    <col min="6" max="6" width="10.1796875" style="33" customWidth="1"/>
    <col min="7" max="7" width="10.1796875" customWidth="1"/>
    <col min="8" max="8" width="11.81640625" customWidth="1"/>
    <col min="9" max="9" width="12.54296875" customWidth="1"/>
    <col min="10" max="10" width="11.81640625" bestFit="1" customWidth="1"/>
    <col min="11" max="11" width="10.453125" customWidth="1"/>
    <col min="12" max="14" width="11.26953125" bestFit="1" customWidth="1"/>
    <col min="15" max="16" width="10.7265625" customWidth="1"/>
    <col min="17" max="17" width="10.1796875" customWidth="1"/>
    <col min="18" max="18" width="10.54296875" customWidth="1"/>
    <col min="19" max="19" width="9.81640625" customWidth="1"/>
    <col min="20" max="20" width="11.1796875" customWidth="1"/>
    <col min="21" max="21" width="23.54296875" customWidth="1"/>
  </cols>
  <sheetData>
    <row r="1" spans="1:21" ht="15.5" x14ac:dyDescent="0.35">
      <c r="R1" s="113" t="s">
        <v>331</v>
      </c>
    </row>
    <row r="2" spans="1:21" ht="15.5" x14ac:dyDescent="0.35">
      <c r="R2" s="3" t="s">
        <v>332</v>
      </c>
    </row>
    <row r="3" spans="1:21" ht="15.5" x14ac:dyDescent="0.35">
      <c r="R3" s="3" t="s">
        <v>334</v>
      </c>
    </row>
    <row r="4" spans="1:21" ht="15.65" customHeight="1" x14ac:dyDescent="0.35">
      <c r="P4" s="3"/>
      <c r="R4" s="2"/>
    </row>
    <row r="5" spans="1:21" ht="15" x14ac:dyDescent="0.35">
      <c r="A5" s="153" t="s">
        <v>29</v>
      </c>
      <c r="B5" s="153"/>
      <c r="C5" s="153"/>
      <c r="D5" s="153"/>
      <c r="E5" s="153"/>
      <c r="F5" s="153"/>
      <c r="G5" s="153"/>
      <c r="H5" s="153"/>
      <c r="I5" s="153"/>
      <c r="J5" s="153"/>
      <c r="K5" s="153"/>
      <c r="L5" s="153"/>
      <c r="M5" s="153"/>
      <c r="N5" s="153"/>
      <c r="O5" s="153"/>
      <c r="P5" s="153"/>
      <c r="Q5" s="153"/>
      <c r="R5" s="153"/>
      <c r="S5" s="153"/>
      <c r="T5" s="153"/>
      <c r="U5" s="153"/>
    </row>
    <row r="6" spans="1:21" ht="15.65" customHeight="1" x14ac:dyDescent="0.35">
      <c r="A6" s="4"/>
      <c r="B6" s="4"/>
      <c r="C6" s="1"/>
      <c r="D6" s="3"/>
      <c r="E6" s="3"/>
      <c r="F6" s="34"/>
      <c r="G6" s="3"/>
      <c r="H6" s="3"/>
      <c r="I6" s="3"/>
      <c r="J6" s="3"/>
      <c r="K6" s="10"/>
      <c r="L6" s="3"/>
      <c r="M6" s="3"/>
      <c r="N6" s="3"/>
      <c r="O6" s="3"/>
      <c r="P6" s="3"/>
    </row>
    <row r="7" spans="1:21" ht="15" x14ac:dyDescent="0.35">
      <c r="A7" s="153" t="s">
        <v>327</v>
      </c>
      <c r="B7" s="153"/>
      <c r="C7" s="153"/>
      <c r="D7" s="153"/>
      <c r="E7" s="153"/>
      <c r="F7" s="153"/>
      <c r="G7" s="153"/>
      <c r="H7" s="153"/>
      <c r="I7" s="153"/>
      <c r="J7" s="153"/>
      <c r="K7" s="153"/>
      <c r="L7" s="153"/>
      <c r="M7" s="153"/>
      <c r="N7" s="153"/>
      <c r="O7" s="153"/>
      <c r="P7" s="153"/>
      <c r="Q7" s="153"/>
      <c r="R7" s="153"/>
      <c r="S7" s="153"/>
      <c r="T7" s="153"/>
      <c r="U7" s="153"/>
    </row>
    <row r="8" spans="1:21" ht="15.5" x14ac:dyDescent="0.35">
      <c r="A8" s="4"/>
      <c r="B8" s="4"/>
      <c r="C8" s="1"/>
      <c r="D8" s="3"/>
      <c r="E8" s="3"/>
      <c r="F8" s="34"/>
      <c r="G8" s="3"/>
      <c r="H8" s="3"/>
      <c r="I8" s="3"/>
      <c r="J8" s="3"/>
      <c r="L8" s="3"/>
      <c r="M8" s="3"/>
      <c r="N8" s="3"/>
      <c r="O8" s="3"/>
      <c r="P8" s="3"/>
    </row>
    <row r="9" spans="1:21" ht="15.5" x14ac:dyDescent="0.35">
      <c r="A9" s="154" t="s">
        <v>333</v>
      </c>
      <c r="B9" s="154"/>
      <c r="C9" s="154"/>
      <c r="D9" s="154"/>
      <c r="E9" s="154"/>
      <c r="F9" s="154"/>
      <c r="G9" s="154"/>
      <c r="H9" s="154"/>
      <c r="I9" s="154"/>
      <c r="J9" s="154"/>
      <c r="K9" s="154"/>
      <c r="L9" s="154"/>
      <c r="M9" s="154"/>
      <c r="N9" s="154"/>
      <c r="O9" s="154"/>
      <c r="P9" s="154"/>
      <c r="Q9" s="154"/>
      <c r="R9" s="154"/>
      <c r="S9" s="154"/>
      <c r="T9" s="154"/>
      <c r="U9" s="154"/>
    </row>
    <row r="10" spans="1:21" ht="14.5" customHeight="1" x14ac:dyDescent="0.35">
      <c r="A10" s="4"/>
      <c r="B10" s="4"/>
      <c r="C10" s="1"/>
      <c r="D10" s="3"/>
      <c r="E10" s="3"/>
      <c r="F10" s="34"/>
      <c r="G10" s="3"/>
      <c r="H10" s="3"/>
      <c r="I10" s="3"/>
      <c r="J10" s="3"/>
      <c r="K10" s="10"/>
      <c r="L10" s="3"/>
      <c r="M10" s="3"/>
      <c r="N10" s="3"/>
      <c r="O10" s="3"/>
      <c r="P10" s="3"/>
    </row>
    <row r="11" spans="1:21" ht="23.5" customHeight="1" x14ac:dyDescent="0.35">
      <c r="A11" s="138" t="s">
        <v>304</v>
      </c>
      <c r="B11" s="138"/>
      <c r="C11" s="138"/>
      <c r="D11" s="138"/>
      <c r="E11" s="138"/>
      <c r="F11" s="138"/>
      <c r="G11" s="138"/>
      <c r="H11" s="138"/>
      <c r="I11" s="138"/>
      <c r="J11" s="138"/>
      <c r="K11" s="138"/>
      <c r="L11" s="138"/>
      <c r="M11" s="138"/>
      <c r="N11" s="138"/>
      <c r="O11" s="138"/>
      <c r="P11" s="138"/>
      <c r="Q11" s="138"/>
      <c r="R11" s="138"/>
      <c r="S11" s="138"/>
      <c r="T11" s="138"/>
      <c r="U11" s="138"/>
    </row>
    <row r="12" spans="1:21" ht="52.5" customHeight="1" x14ac:dyDescent="0.35">
      <c r="A12" s="155" t="s">
        <v>14</v>
      </c>
      <c r="B12" s="169" t="s">
        <v>5</v>
      </c>
      <c r="C12" s="160" t="s">
        <v>8</v>
      </c>
      <c r="D12" s="161"/>
      <c r="E12" s="161"/>
      <c r="F12" s="161"/>
      <c r="G12" s="161"/>
      <c r="H12" s="162"/>
      <c r="I12" s="157" t="s">
        <v>18</v>
      </c>
      <c r="J12" s="158"/>
      <c r="K12" s="158"/>
      <c r="L12" s="159"/>
      <c r="M12" s="160" t="s">
        <v>19</v>
      </c>
      <c r="N12" s="161"/>
      <c r="O12" s="161"/>
      <c r="P12" s="162"/>
      <c r="Q12" s="157" t="s">
        <v>20</v>
      </c>
      <c r="R12" s="158"/>
      <c r="S12" s="158"/>
      <c r="T12" s="159"/>
      <c r="U12" s="139" t="s">
        <v>21</v>
      </c>
    </row>
    <row r="13" spans="1:21" ht="79" customHeight="1" x14ac:dyDescent="0.35">
      <c r="A13" s="156"/>
      <c r="B13" s="170"/>
      <c r="C13" s="11" t="s">
        <v>1</v>
      </c>
      <c r="D13" s="11" t="s">
        <v>2</v>
      </c>
      <c r="E13" s="9" t="s">
        <v>9</v>
      </c>
      <c r="F13" s="9" t="s">
        <v>11</v>
      </c>
      <c r="G13" s="9" t="s">
        <v>17</v>
      </c>
      <c r="H13" s="9" t="s">
        <v>16</v>
      </c>
      <c r="I13" s="12" t="s">
        <v>3</v>
      </c>
      <c r="J13" s="9" t="s">
        <v>10</v>
      </c>
      <c r="K13" s="9" t="s">
        <v>7</v>
      </c>
      <c r="L13" s="7" t="s">
        <v>22</v>
      </c>
      <c r="M13" s="12" t="s">
        <v>3</v>
      </c>
      <c r="N13" s="9" t="s">
        <v>10</v>
      </c>
      <c r="O13" s="9" t="s">
        <v>7</v>
      </c>
      <c r="P13" s="7" t="s">
        <v>22</v>
      </c>
      <c r="Q13" s="12" t="s">
        <v>3</v>
      </c>
      <c r="R13" s="9" t="s">
        <v>10</v>
      </c>
      <c r="S13" s="9" t="s">
        <v>7</v>
      </c>
      <c r="T13" s="7" t="s">
        <v>22</v>
      </c>
      <c r="U13" s="140"/>
    </row>
    <row r="14" spans="1:21" s="1" customFormat="1" ht="17.149999999999999" customHeight="1" x14ac:dyDescent="0.35">
      <c r="A14" s="7">
        <v>1</v>
      </c>
      <c r="B14" s="7">
        <v>2</v>
      </c>
      <c r="C14" s="7">
        <v>3</v>
      </c>
      <c r="D14" s="7">
        <v>4</v>
      </c>
      <c r="E14" s="7">
        <v>5</v>
      </c>
      <c r="F14" s="7">
        <v>6</v>
      </c>
      <c r="G14" s="7">
        <v>7</v>
      </c>
      <c r="H14" s="7">
        <v>8</v>
      </c>
      <c r="I14" s="8">
        <v>9</v>
      </c>
      <c r="J14" s="7">
        <v>10</v>
      </c>
      <c r="K14" s="7">
        <v>11</v>
      </c>
      <c r="L14" s="7">
        <v>12</v>
      </c>
      <c r="M14" s="6">
        <v>13</v>
      </c>
      <c r="N14" s="6">
        <v>14</v>
      </c>
      <c r="O14" s="6">
        <v>15</v>
      </c>
      <c r="P14" s="6">
        <v>16</v>
      </c>
      <c r="Q14" s="8">
        <v>17</v>
      </c>
      <c r="R14" s="7">
        <v>18</v>
      </c>
      <c r="S14" s="7">
        <v>19</v>
      </c>
      <c r="T14" s="7">
        <v>20</v>
      </c>
      <c r="U14" s="36">
        <v>21</v>
      </c>
    </row>
    <row r="15" spans="1:21" s="1" customFormat="1" ht="23.5" customHeight="1" x14ac:dyDescent="0.35">
      <c r="A15" s="116" t="s">
        <v>6</v>
      </c>
      <c r="B15" s="116" t="s">
        <v>30</v>
      </c>
      <c r="C15" s="166"/>
      <c r="D15" s="167"/>
      <c r="E15" s="167"/>
      <c r="F15" s="167"/>
      <c r="G15" s="167"/>
      <c r="H15" s="168"/>
      <c r="I15" s="19">
        <f>I20+I25</f>
        <v>31537653.359999999</v>
      </c>
      <c r="J15" s="19">
        <f t="shared" ref="J15:T15" si="0">J20+J25</f>
        <v>26806998.32</v>
      </c>
      <c r="K15" s="19">
        <f t="shared" si="0"/>
        <v>0</v>
      </c>
      <c r="L15" s="19">
        <f t="shared" si="0"/>
        <v>4730655.04</v>
      </c>
      <c r="M15" s="19">
        <f t="shared" si="0"/>
        <v>14488477.800000001</v>
      </c>
      <c r="N15" s="19">
        <f>N20+N25</f>
        <v>11244634.649999999</v>
      </c>
      <c r="O15" s="19">
        <f t="shared" ref="O15:P15" si="1">O20+O25</f>
        <v>0</v>
      </c>
      <c r="P15" s="19">
        <f t="shared" si="1"/>
        <v>3243843.1500000013</v>
      </c>
      <c r="Q15" s="19">
        <f>Q20+Q25</f>
        <v>1222058.2</v>
      </c>
      <c r="R15" s="19">
        <f t="shared" si="0"/>
        <v>1192257.76</v>
      </c>
      <c r="S15" s="19">
        <f t="shared" si="0"/>
        <v>0</v>
      </c>
      <c r="T15" s="19">
        <f t="shared" si="0"/>
        <v>29800.44</v>
      </c>
      <c r="U15" s="37"/>
    </row>
    <row r="16" spans="1:21" s="1" customFormat="1" x14ac:dyDescent="0.35">
      <c r="A16" s="117"/>
      <c r="B16" s="117"/>
      <c r="C16" s="129" t="s">
        <v>34</v>
      </c>
      <c r="D16" s="125" t="s">
        <v>90</v>
      </c>
      <c r="E16" s="18">
        <v>67.3</v>
      </c>
      <c r="F16" s="32">
        <v>68.3</v>
      </c>
      <c r="G16" s="19">
        <v>68.7</v>
      </c>
      <c r="H16" s="21">
        <v>71.599999999999994</v>
      </c>
      <c r="I16" s="142"/>
      <c r="J16" s="143"/>
      <c r="K16" s="143"/>
      <c r="L16" s="143"/>
      <c r="M16" s="143"/>
      <c r="N16" s="143"/>
      <c r="O16" s="143"/>
      <c r="P16" s="143"/>
      <c r="Q16" s="143"/>
      <c r="R16" s="143"/>
      <c r="S16" s="143"/>
      <c r="T16" s="144"/>
      <c r="U16" s="123"/>
    </row>
    <row r="17" spans="1:21" s="1" customFormat="1" ht="17.5" customHeight="1" x14ac:dyDescent="0.35">
      <c r="A17" s="117"/>
      <c r="B17" s="117"/>
      <c r="C17" s="130"/>
      <c r="D17" s="126"/>
      <c r="E17" s="40" t="s">
        <v>101</v>
      </c>
      <c r="F17" s="40" t="s">
        <v>171</v>
      </c>
      <c r="G17" s="40" t="s">
        <v>102</v>
      </c>
      <c r="H17" s="41" t="s">
        <v>103</v>
      </c>
      <c r="I17" s="145"/>
      <c r="J17" s="146"/>
      <c r="K17" s="146"/>
      <c r="L17" s="146"/>
      <c r="M17" s="146"/>
      <c r="N17" s="146"/>
      <c r="O17" s="146"/>
      <c r="P17" s="146"/>
      <c r="Q17" s="146"/>
      <c r="R17" s="146"/>
      <c r="S17" s="146"/>
      <c r="T17" s="147"/>
      <c r="U17" s="124"/>
    </row>
    <row r="18" spans="1:21" s="1" customFormat="1" x14ac:dyDescent="0.35">
      <c r="A18" s="117"/>
      <c r="B18" s="117"/>
      <c r="C18" s="123" t="s">
        <v>34</v>
      </c>
      <c r="D18" s="125" t="s">
        <v>106</v>
      </c>
      <c r="E18" s="18">
        <v>14.4</v>
      </c>
      <c r="F18" s="32">
        <v>29.1</v>
      </c>
      <c r="G18" s="19">
        <v>17.3</v>
      </c>
      <c r="H18" s="21">
        <v>24.4</v>
      </c>
      <c r="I18" s="145"/>
      <c r="J18" s="146"/>
      <c r="K18" s="146"/>
      <c r="L18" s="146"/>
      <c r="M18" s="146"/>
      <c r="N18" s="146"/>
      <c r="O18" s="146"/>
      <c r="P18" s="146"/>
      <c r="Q18" s="146"/>
      <c r="R18" s="146"/>
      <c r="S18" s="146"/>
      <c r="T18" s="147"/>
      <c r="U18" s="123"/>
    </row>
    <row r="19" spans="1:21" s="1" customFormat="1" ht="36" customHeight="1" x14ac:dyDescent="0.35">
      <c r="A19" s="118"/>
      <c r="B19" s="118"/>
      <c r="C19" s="172"/>
      <c r="D19" s="151"/>
      <c r="E19" s="40" t="s">
        <v>104</v>
      </c>
      <c r="F19" s="40" t="s">
        <v>171</v>
      </c>
      <c r="G19" s="40" t="s">
        <v>102</v>
      </c>
      <c r="H19" s="41" t="s">
        <v>103</v>
      </c>
      <c r="I19" s="148"/>
      <c r="J19" s="149"/>
      <c r="K19" s="149"/>
      <c r="L19" s="149"/>
      <c r="M19" s="149"/>
      <c r="N19" s="149"/>
      <c r="O19" s="149"/>
      <c r="P19" s="149"/>
      <c r="Q19" s="149"/>
      <c r="R19" s="149"/>
      <c r="S19" s="149"/>
      <c r="T19" s="150"/>
      <c r="U19" s="124"/>
    </row>
    <row r="20" spans="1:21" s="1" customFormat="1" ht="23.5" customHeight="1" x14ac:dyDescent="0.35">
      <c r="A20" s="116" t="s">
        <v>4</v>
      </c>
      <c r="B20" s="125" t="s">
        <v>31</v>
      </c>
      <c r="C20" s="119"/>
      <c r="D20" s="120"/>
      <c r="E20" s="120"/>
      <c r="F20" s="120"/>
      <c r="G20" s="120"/>
      <c r="H20" s="182"/>
      <c r="I20" s="19">
        <v>6212124.3600000003</v>
      </c>
      <c r="J20" s="19">
        <v>5280305.71</v>
      </c>
      <c r="K20" s="19"/>
      <c r="L20" s="19">
        <v>931818.65</v>
      </c>
      <c r="M20" s="19">
        <v>6212124.3600000003</v>
      </c>
      <c r="N20" s="19">
        <v>5280305.71</v>
      </c>
      <c r="P20" s="19">
        <f>M20-N20</f>
        <v>931818.65000000037</v>
      </c>
      <c r="Q20" s="19">
        <v>805375.51</v>
      </c>
      <c r="R20" s="19">
        <v>805375.51</v>
      </c>
      <c r="S20" s="19"/>
      <c r="T20" s="19">
        <v>0</v>
      </c>
      <c r="U20" s="131" t="s">
        <v>235</v>
      </c>
    </row>
    <row r="21" spans="1:21" s="1" customFormat="1" x14ac:dyDescent="0.35">
      <c r="A21" s="117"/>
      <c r="B21" s="117"/>
      <c r="C21" s="129" t="s">
        <v>143</v>
      </c>
      <c r="D21" s="151" t="s">
        <v>32</v>
      </c>
      <c r="E21" s="27">
        <v>0</v>
      </c>
      <c r="F21" s="27">
        <v>0</v>
      </c>
      <c r="G21" s="27">
        <v>0</v>
      </c>
      <c r="H21" s="28">
        <v>22.5</v>
      </c>
      <c r="I21" s="142"/>
      <c r="J21" s="143"/>
      <c r="K21" s="143"/>
      <c r="L21" s="143"/>
      <c r="M21" s="143"/>
      <c r="N21" s="143"/>
      <c r="O21" s="143"/>
      <c r="P21" s="143"/>
      <c r="Q21" s="143"/>
      <c r="R21" s="143"/>
      <c r="S21" s="143"/>
      <c r="T21" s="144"/>
      <c r="U21" s="141"/>
    </row>
    <row r="22" spans="1:21" s="1" customFormat="1" ht="22" customHeight="1" x14ac:dyDescent="0.35">
      <c r="A22" s="117"/>
      <c r="B22" s="117"/>
      <c r="C22" s="130"/>
      <c r="D22" s="126"/>
      <c r="E22" s="25" t="s">
        <v>107</v>
      </c>
      <c r="F22" s="25" t="s">
        <v>108</v>
      </c>
      <c r="G22" s="25" t="s">
        <v>108</v>
      </c>
      <c r="H22" s="26" t="s">
        <v>109</v>
      </c>
      <c r="I22" s="145"/>
      <c r="J22" s="146"/>
      <c r="K22" s="146"/>
      <c r="L22" s="146"/>
      <c r="M22" s="146"/>
      <c r="N22" s="146"/>
      <c r="O22" s="146"/>
      <c r="P22" s="146"/>
      <c r="Q22" s="146"/>
      <c r="R22" s="146"/>
      <c r="S22" s="146"/>
      <c r="T22" s="147"/>
      <c r="U22" s="141"/>
    </row>
    <row r="23" spans="1:21" s="1" customFormat="1" x14ac:dyDescent="0.35">
      <c r="A23" s="117"/>
      <c r="B23" s="117"/>
      <c r="C23" s="129" t="s">
        <v>219</v>
      </c>
      <c r="D23" s="125" t="s">
        <v>33</v>
      </c>
      <c r="E23" s="27">
        <v>0</v>
      </c>
      <c r="F23" s="30">
        <v>0</v>
      </c>
      <c r="G23" s="19">
        <v>0</v>
      </c>
      <c r="H23" s="21">
        <v>200</v>
      </c>
      <c r="I23" s="145"/>
      <c r="J23" s="146"/>
      <c r="K23" s="146"/>
      <c r="L23" s="146"/>
      <c r="M23" s="146"/>
      <c r="N23" s="146"/>
      <c r="O23" s="146"/>
      <c r="P23" s="146"/>
      <c r="Q23" s="146"/>
      <c r="R23" s="146"/>
      <c r="S23" s="146"/>
      <c r="T23" s="147"/>
      <c r="U23" s="141"/>
    </row>
    <row r="24" spans="1:21" s="1" customFormat="1" ht="21.65" customHeight="1" x14ac:dyDescent="0.35">
      <c r="A24" s="118"/>
      <c r="B24" s="118"/>
      <c r="C24" s="130"/>
      <c r="D24" s="151"/>
      <c r="E24" s="65" t="s">
        <v>107</v>
      </c>
      <c r="F24" s="40" t="s">
        <v>108</v>
      </c>
      <c r="G24" s="40" t="s">
        <v>108</v>
      </c>
      <c r="H24" s="41" t="s">
        <v>109</v>
      </c>
      <c r="I24" s="148"/>
      <c r="J24" s="149"/>
      <c r="K24" s="149"/>
      <c r="L24" s="149"/>
      <c r="M24" s="149"/>
      <c r="N24" s="149"/>
      <c r="O24" s="149"/>
      <c r="P24" s="149"/>
      <c r="Q24" s="149"/>
      <c r="R24" s="149"/>
      <c r="S24" s="149"/>
      <c r="T24" s="150"/>
      <c r="U24" s="132"/>
    </row>
    <row r="25" spans="1:21" s="1" customFormat="1" ht="24" customHeight="1" x14ac:dyDescent="0.35">
      <c r="A25" s="116" t="s">
        <v>35</v>
      </c>
      <c r="B25" s="116" t="s">
        <v>36</v>
      </c>
      <c r="C25" s="45"/>
      <c r="D25" s="49"/>
      <c r="E25" s="50"/>
      <c r="F25" s="50"/>
      <c r="G25" s="51"/>
      <c r="H25" s="52"/>
      <c r="I25" s="73">
        <v>25325529</v>
      </c>
      <c r="J25" s="73">
        <v>21526692.609999999</v>
      </c>
      <c r="K25" s="73"/>
      <c r="L25" s="73">
        <v>3798836.39</v>
      </c>
      <c r="M25" s="73">
        <v>8276353.4400000004</v>
      </c>
      <c r="N25" s="73">
        <v>5964328.9399999995</v>
      </c>
      <c r="P25" s="73">
        <f>M25-N25</f>
        <v>2312024.5000000009</v>
      </c>
      <c r="Q25" s="74">
        <f>R25+T25</f>
        <v>416682.69</v>
      </c>
      <c r="R25" s="73">
        <v>386882.25</v>
      </c>
      <c r="S25" s="73"/>
      <c r="T25" s="73">
        <v>29800.44</v>
      </c>
      <c r="U25" s="131" t="s">
        <v>236</v>
      </c>
    </row>
    <row r="26" spans="1:21" s="1" customFormat="1" x14ac:dyDescent="0.35">
      <c r="A26" s="117"/>
      <c r="B26" s="117"/>
      <c r="C26" s="129" t="s">
        <v>143</v>
      </c>
      <c r="D26" s="125" t="s">
        <v>32</v>
      </c>
      <c r="E26" s="30">
        <v>0</v>
      </c>
      <c r="F26" s="30">
        <v>0</v>
      </c>
      <c r="G26" s="19">
        <v>0</v>
      </c>
      <c r="H26" s="19">
        <v>268.5</v>
      </c>
      <c r="I26" s="142"/>
      <c r="J26" s="143"/>
      <c r="K26" s="143"/>
      <c r="L26" s="143"/>
      <c r="M26" s="143"/>
      <c r="N26" s="143"/>
      <c r="O26" s="143"/>
      <c r="P26" s="143"/>
      <c r="Q26" s="143"/>
      <c r="R26" s="143"/>
      <c r="S26" s="143"/>
      <c r="T26" s="144"/>
      <c r="U26" s="141"/>
    </row>
    <row r="27" spans="1:21" s="1" customFormat="1" ht="22.5" customHeight="1" x14ac:dyDescent="0.35">
      <c r="A27" s="117"/>
      <c r="B27" s="117"/>
      <c r="C27" s="130"/>
      <c r="D27" s="126"/>
      <c r="E27" s="25" t="s">
        <v>107</v>
      </c>
      <c r="F27" s="25" t="s">
        <v>108</v>
      </c>
      <c r="G27" s="25" t="s">
        <v>108</v>
      </c>
      <c r="H27" s="25" t="s">
        <v>109</v>
      </c>
      <c r="I27" s="145"/>
      <c r="J27" s="146"/>
      <c r="K27" s="146"/>
      <c r="L27" s="146"/>
      <c r="M27" s="146"/>
      <c r="N27" s="146"/>
      <c r="O27" s="146"/>
      <c r="P27" s="146"/>
      <c r="Q27" s="146"/>
      <c r="R27" s="146"/>
      <c r="S27" s="146"/>
      <c r="T27" s="147"/>
      <c r="U27" s="141"/>
    </row>
    <row r="28" spans="1:21" s="1" customFormat="1" x14ac:dyDescent="0.35">
      <c r="A28" s="117"/>
      <c r="B28" s="117"/>
      <c r="C28" s="129" t="s">
        <v>219</v>
      </c>
      <c r="D28" s="125" t="s">
        <v>33</v>
      </c>
      <c r="E28" s="30">
        <v>0</v>
      </c>
      <c r="F28" s="30">
        <v>0</v>
      </c>
      <c r="G28" s="19">
        <v>0</v>
      </c>
      <c r="H28" s="19">
        <v>39199</v>
      </c>
      <c r="I28" s="145"/>
      <c r="J28" s="146"/>
      <c r="K28" s="146"/>
      <c r="L28" s="146"/>
      <c r="M28" s="146"/>
      <c r="N28" s="146"/>
      <c r="O28" s="146"/>
      <c r="P28" s="146"/>
      <c r="Q28" s="146"/>
      <c r="R28" s="146"/>
      <c r="S28" s="146"/>
      <c r="T28" s="147"/>
      <c r="U28" s="141"/>
    </row>
    <row r="29" spans="1:21" s="1" customFormat="1" ht="22.5" customHeight="1" x14ac:dyDescent="0.35">
      <c r="A29" s="117"/>
      <c r="B29" s="117"/>
      <c r="C29" s="130"/>
      <c r="D29" s="126"/>
      <c r="E29" s="65" t="s">
        <v>107</v>
      </c>
      <c r="F29" s="65" t="s">
        <v>108</v>
      </c>
      <c r="G29" s="65" t="s">
        <v>108</v>
      </c>
      <c r="H29" s="65" t="s">
        <v>109</v>
      </c>
      <c r="I29" s="145"/>
      <c r="J29" s="146"/>
      <c r="K29" s="146"/>
      <c r="L29" s="146"/>
      <c r="M29" s="146"/>
      <c r="N29" s="146"/>
      <c r="O29" s="146"/>
      <c r="P29" s="146"/>
      <c r="Q29" s="146"/>
      <c r="R29" s="146"/>
      <c r="S29" s="146"/>
      <c r="T29" s="147"/>
      <c r="U29" s="141"/>
    </row>
    <row r="30" spans="1:21" s="1" customFormat="1" ht="19.5" customHeight="1" x14ac:dyDescent="0.35">
      <c r="A30" s="117"/>
      <c r="B30" s="117"/>
      <c r="C30" s="129" t="s">
        <v>222</v>
      </c>
      <c r="D30" s="125" t="s">
        <v>220</v>
      </c>
      <c r="E30" s="30">
        <v>0</v>
      </c>
      <c r="F30" s="30">
        <v>0</v>
      </c>
      <c r="G30" s="19">
        <v>0</v>
      </c>
      <c r="H30" s="19">
        <v>1700</v>
      </c>
      <c r="I30" s="145"/>
      <c r="J30" s="146"/>
      <c r="K30" s="146"/>
      <c r="L30" s="146"/>
      <c r="M30" s="146"/>
      <c r="N30" s="146"/>
      <c r="O30" s="146"/>
      <c r="P30" s="146"/>
      <c r="Q30" s="146"/>
      <c r="R30" s="146"/>
      <c r="S30" s="146"/>
      <c r="T30" s="147"/>
      <c r="U30" s="141"/>
    </row>
    <row r="31" spans="1:21" s="1" customFormat="1" ht="19.5" customHeight="1" x14ac:dyDescent="0.35">
      <c r="A31" s="118"/>
      <c r="B31" s="118"/>
      <c r="C31" s="130"/>
      <c r="D31" s="126"/>
      <c r="E31" s="65" t="s">
        <v>107</v>
      </c>
      <c r="F31" s="65" t="s">
        <v>108</v>
      </c>
      <c r="G31" s="65" t="s">
        <v>108</v>
      </c>
      <c r="H31" s="65" t="s">
        <v>221</v>
      </c>
      <c r="I31" s="148"/>
      <c r="J31" s="149"/>
      <c r="K31" s="149"/>
      <c r="L31" s="149"/>
      <c r="M31" s="149"/>
      <c r="N31" s="149"/>
      <c r="O31" s="149"/>
      <c r="P31" s="149"/>
      <c r="Q31" s="149"/>
      <c r="R31" s="149"/>
      <c r="S31" s="149"/>
      <c r="T31" s="150"/>
      <c r="U31" s="132"/>
    </row>
    <row r="32" spans="1:21" s="1" customFormat="1" ht="24" customHeight="1" x14ac:dyDescent="0.35">
      <c r="A32" s="116" t="s">
        <v>12</v>
      </c>
      <c r="B32" s="116" t="s">
        <v>38</v>
      </c>
      <c r="C32" s="119"/>
      <c r="D32" s="120"/>
      <c r="E32" s="121"/>
      <c r="F32" s="121"/>
      <c r="G32" s="121"/>
      <c r="H32" s="122"/>
      <c r="I32" s="73">
        <f t="shared" ref="I32:T32" si="2">I49+I128</f>
        <v>55624724.400000006</v>
      </c>
      <c r="J32" s="73">
        <f t="shared" si="2"/>
        <v>41358792.93</v>
      </c>
      <c r="K32" s="73">
        <f t="shared" si="2"/>
        <v>0</v>
      </c>
      <c r="L32" s="73">
        <f t="shared" si="2"/>
        <v>14265931.470000003</v>
      </c>
      <c r="M32" s="73">
        <f t="shared" si="2"/>
        <v>6353683.7299999986</v>
      </c>
      <c r="N32" s="73">
        <f t="shared" si="2"/>
        <v>5383799.5600000005</v>
      </c>
      <c r="O32" s="73">
        <f t="shared" si="2"/>
        <v>0</v>
      </c>
      <c r="P32" s="73">
        <f t="shared" si="2"/>
        <v>969884.16999999864</v>
      </c>
      <c r="Q32" s="73">
        <f t="shared" si="2"/>
        <v>85148.709999999992</v>
      </c>
      <c r="R32" s="73">
        <f t="shared" si="2"/>
        <v>84350</v>
      </c>
      <c r="S32" s="73">
        <f t="shared" si="2"/>
        <v>0</v>
      </c>
      <c r="T32" s="73">
        <f t="shared" si="2"/>
        <v>798.71</v>
      </c>
      <c r="U32" s="58"/>
    </row>
    <row r="33" spans="1:21" s="1" customFormat="1" x14ac:dyDescent="0.35">
      <c r="A33" s="117"/>
      <c r="B33" s="117"/>
      <c r="C33" s="123"/>
      <c r="D33" s="125" t="s">
        <v>82</v>
      </c>
      <c r="E33" s="30">
        <v>34.4</v>
      </c>
      <c r="F33" s="66">
        <v>28</v>
      </c>
      <c r="G33" s="19">
        <v>28.7</v>
      </c>
      <c r="H33" s="19">
        <v>21.9</v>
      </c>
      <c r="I33" s="142"/>
      <c r="J33" s="143"/>
      <c r="K33" s="143"/>
      <c r="L33" s="143"/>
      <c r="M33" s="143"/>
      <c r="N33" s="143"/>
      <c r="O33" s="143"/>
      <c r="P33" s="143"/>
      <c r="Q33" s="143"/>
      <c r="R33" s="143"/>
      <c r="S33" s="143"/>
      <c r="T33" s="144"/>
      <c r="U33" s="123"/>
    </row>
    <row r="34" spans="1:21" s="1" customFormat="1" ht="16.5" customHeight="1" x14ac:dyDescent="0.35">
      <c r="A34" s="117"/>
      <c r="B34" s="117"/>
      <c r="C34" s="124"/>
      <c r="D34" s="126"/>
      <c r="E34" s="40" t="s">
        <v>101</v>
      </c>
      <c r="F34" s="40" t="s">
        <v>171</v>
      </c>
      <c r="G34" s="40" t="s">
        <v>102</v>
      </c>
      <c r="H34" s="41" t="s">
        <v>103</v>
      </c>
      <c r="I34" s="145"/>
      <c r="J34" s="146"/>
      <c r="K34" s="146"/>
      <c r="L34" s="146"/>
      <c r="M34" s="146"/>
      <c r="N34" s="146"/>
      <c r="O34" s="146"/>
      <c r="P34" s="146"/>
      <c r="Q34" s="146"/>
      <c r="R34" s="146"/>
      <c r="S34" s="146"/>
      <c r="T34" s="147"/>
      <c r="U34" s="124"/>
    </row>
    <row r="35" spans="1:21" s="1" customFormat="1" x14ac:dyDescent="0.35">
      <c r="A35" s="117"/>
      <c r="B35" s="117"/>
      <c r="C35" s="123"/>
      <c r="D35" s="127" t="s">
        <v>83</v>
      </c>
      <c r="E35" s="30">
        <v>56</v>
      </c>
      <c r="F35" s="30">
        <v>58</v>
      </c>
      <c r="G35" s="30">
        <v>57</v>
      </c>
      <c r="H35" s="30">
        <v>65</v>
      </c>
      <c r="I35" s="145"/>
      <c r="J35" s="146"/>
      <c r="K35" s="146"/>
      <c r="L35" s="146"/>
      <c r="M35" s="146"/>
      <c r="N35" s="146"/>
      <c r="O35" s="146"/>
      <c r="P35" s="146"/>
      <c r="Q35" s="146"/>
      <c r="R35" s="146"/>
      <c r="S35" s="146"/>
      <c r="T35" s="147"/>
      <c r="U35" s="123"/>
    </row>
    <row r="36" spans="1:21" s="1" customFormat="1" ht="25.5" customHeight="1" x14ac:dyDescent="0.35">
      <c r="A36" s="117"/>
      <c r="B36" s="117"/>
      <c r="C36" s="124"/>
      <c r="D36" s="128"/>
      <c r="E36" s="40" t="s">
        <v>101</v>
      </c>
      <c r="F36" s="40" t="s">
        <v>171</v>
      </c>
      <c r="G36" s="40" t="s">
        <v>102</v>
      </c>
      <c r="H36" s="41" t="s">
        <v>103</v>
      </c>
      <c r="I36" s="145"/>
      <c r="J36" s="146"/>
      <c r="K36" s="146"/>
      <c r="L36" s="146"/>
      <c r="M36" s="146"/>
      <c r="N36" s="146"/>
      <c r="O36" s="146"/>
      <c r="P36" s="146"/>
      <c r="Q36" s="146"/>
      <c r="R36" s="146"/>
      <c r="S36" s="146"/>
      <c r="T36" s="147"/>
      <c r="U36" s="124"/>
    </row>
    <row r="37" spans="1:21" s="1" customFormat="1" x14ac:dyDescent="0.35">
      <c r="A37" s="117"/>
      <c r="B37" s="117"/>
      <c r="C37" s="123"/>
      <c r="D37" s="127" t="s">
        <v>84</v>
      </c>
      <c r="E37" s="30">
        <v>7</v>
      </c>
      <c r="F37" s="30">
        <v>12.1</v>
      </c>
      <c r="G37" s="19">
        <v>11</v>
      </c>
      <c r="H37" s="19">
        <v>13</v>
      </c>
      <c r="I37" s="145"/>
      <c r="J37" s="146"/>
      <c r="K37" s="146"/>
      <c r="L37" s="146"/>
      <c r="M37" s="146"/>
      <c r="N37" s="146"/>
      <c r="O37" s="146"/>
      <c r="P37" s="146"/>
      <c r="Q37" s="146"/>
      <c r="R37" s="146"/>
      <c r="S37" s="146"/>
      <c r="T37" s="147"/>
      <c r="U37" s="137" t="s">
        <v>223</v>
      </c>
    </row>
    <row r="38" spans="1:21" s="1" customFormat="1" ht="34.5" customHeight="1" x14ac:dyDescent="0.35">
      <c r="A38" s="117"/>
      <c r="B38" s="117"/>
      <c r="C38" s="124"/>
      <c r="D38" s="128"/>
      <c r="E38" s="40" t="s">
        <v>101</v>
      </c>
      <c r="F38" s="40" t="s">
        <v>111</v>
      </c>
      <c r="G38" s="40" t="s">
        <v>102</v>
      </c>
      <c r="H38" s="41" t="s">
        <v>103</v>
      </c>
      <c r="I38" s="145"/>
      <c r="J38" s="146"/>
      <c r="K38" s="146"/>
      <c r="L38" s="146"/>
      <c r="M38" s="146"/>
      <c r="N38" s="146"/>
      <c r="O38" s="146"/>
      <c r="P38" s="146"/>
      <c r="Q38" s="146"/>
      <c r="R38" s="146"/>
      <c r="S38" s="146"/>
      <c r="T38" s="147"/>
      <c r="U38" s="132"/>
    </row>
    <row r="39" spans="1:21" s="1" customFormat="1" x14ac:dyDescent="0.35">
      <c r="A39" s="117"/>
      <c r="B39" s="117"/>
      <c r="C39" s="123"/>
      <c r="D39" s="127" t="s">
        <v>85</v>
      </c>
      <c r="E39" s="30">
        <v>351</v>
      </c>
      <c r="F39" s="30">
        <v>326.02</v>
      </c>
      <c r="G39" s="19">
        <v>344</v>
      </c>
      <c r="H39" s="19">
        <v>333</v>
      </c>
      <c r="I39" s="145"/>
      <c r="J39" s="146"/>
      <c r="K39" s="146"/>
      <c r="L39" s="146"/>
      <c r="M39" s="146"/>
      <c r="N39" s="146"/>
      <c r="O39" s="146"/>
      <c r="P39" s="146"/>
      <c r="Q39" s="146"/>
      <c r="R39" s="146"/>
      <c r="S39" s="146"/>
      <c r="T39" s="147"/>
      <c r="U39" s="123"/>
    </row>
    <row r="40" spans="1:21" s="1" customFormat="1" ht="35.5" customHeight="1" x14ac:dyDescent="0.35">
      <c r="A40" s="117"/>
      <c r="B40" s="117"/>
      <c r="C40" s="124"/>
      <c r="D40" s="128"/>
      <c r="E40" s="40" t="s">
        <v>101</v>
      </c>
      <c r="F40" s="40" t="s">
        <v>171</v>
      </c>
      <c r="G40" s="40" t="s">
        <v>102</v>
      </c>
      <c r="H40" s="41" t="s">
        <v>103</v>
      </c>
      <c r="I40" s="145"/>
      <c r="J40" s="146"/>
      <c r="K40" s="146"/>
      <c r="L40" s="146"/>
      <c r="M40" s="146"/>
      <c r="N40" s="146"/>
      <c r="O40" s="146"/>
      <c r="P40" s="146"/>
      <c r="Q40" s="146"/>
      <c r="R40" s="146"/>
      <c r="S40" s="146"/>
      <c r="T40" s="147"/>
      <c r="U40" s="124"/>
    </row>
    <row r="41" spans="1:21" s="1" customFormat="1" ht="21.65" customHeight="1" x14ac:dyDescent="0.35">
      <c r="A41" s="117"/>
      <c r="B41" s="117"/>
      <c r="C41" s="123"/>
      <c r="D41" s="127" t="s">
        <v>86</v>
      </c>
      <c r="E41" s="30">
        <v>210</v>
      </c>
      <c r="F41" s="18">
        <v>197.09</v>
      </c>
      <c r="G41" s="19">
        <v>199</v>
      </c>
      <c r="H41" s="19">
        <v>183</v>
      </c>
      <c r="I41" s="145"/>
      <c r="J41" s="146"/>
      <c r="K41" s="146"/>
      <c r="L41" s="146"/>
      <c r="M41" s="146"/>
      <c r="N41" s="146"/>
      <c r="O41" s="146"/>
      <c r="P41" s="146"/>
      <c r="Q41" s="146"/>
      <c r="R41" s="146"/>
      <c r="S41" s="146"/>
      <c r="T41" s="147"/>
      <c r="U41" s="114"/>
    </row>
    <row r="42" spans="1:21" s="1" customFormat="1" ht="12.65" customHeight="1" x14ac:dyDescent="0.35">
      <c r="A42" s="117"/>
      <c r="B42" s="117"/>
      <c r="C42" s="124"/>
      <c r="D42" s="128"/>
      <c r="E42" s="20" t="s">
        <v>101</v>
      </c>
      <c r="F42" s="20" t="s">
        <v>171</v>
      </c>
      <c r="G42" s="20" t="s">
        <v>102</v>
      </c>
      <c r="H42" s="22" t="s">
        <v>103</v>
      </c>
      <c r="I42" s="145"/>
      <c r="J42" s="146"/>
      <c r="K42" s="146"/>
      <c r="L42" s="146"/>
      <c r="M42" s="146"/>
      <c r="N42" s="146"/>
      <c r="O42" s="146"/>
      <c r="P42" s="146"/>
      <c r="Q42" s="146"/>
      <c r="R42" s="146"/>
      <c r="S42" s="146"/>
      <c r="T42" s="147"/>
      <c r="U42" s="115"/>
    </row>
    <row r="43" spans="1:21" s="1" customFormat="1" x14ac:dyDescent="0.35">
      <c r="A43" s="117"/>
      <c r="B43" s="117"/>
      <c r="C43" s="123"/>
      <c r="D43" s="127" t="s">
        <v>87</v>
      </c>
      <c r="E43" s="30">
        <v>71</v>
      </c>
      <c r="F43" s="30">
        <v>89</v>
      </c>
      <c r="G43" s="19">
        <v>78</v>
      </c>
      <c r="H43" s="19">
        <v>89</v>
      </c>
      <c r="I43" s="145"/>
      <c r="J43" s="146"/>
      <c r="K43" s="146"/>
      <c r="L43" s="146"/>
      <c r="M43" s="146"/>
      <c r="N43" s="146"/>
      <c r="O43" s="146"/>
      <c r="P43" s="146"/>
      <c r="Q43" s="146"/>
      <c r="R43" s="146"/>
      <c r="S43" s="146"/>
      <c r="T43" s="147"/>
      <c r="U43" s="123"/>
    </row>
    <row r="44" spans="1:21" s="1" customFormat="1" ht="19.5" customHeight="1" x14ac:dyDescent="0.35">
      <c r="A44" s="117"/>
      <c r="B44" s="117"/>
      <c r="C44" s="124"/>
      <c r="D44" s="128"/>
      <c r="E44" s="40" t="s">
        <v>101</v>
      </c>
      <c r="F44" s="67" t="s">
        <v>224</v>
      </c>
      <c r="G44" s="40" t="s">
        <v>102</v>
      </c>
      <c r="H44" s="41" t="s">
        <v>103</v>
      </c>
      <c r="I44" s="145"/>
      <c r="J44" s="146"/>
      <c r="K44" s="146"/>
      <c r="L44" s="146"/>
      <c r="M44" s="146"/>
      <c r="N44" s="146"/>
      <c r="O44" s="146"/>
      <c r="P44" s="146"/>
      <c r="Q44" s="146"/>
      <c r="R44" s="146"/>
      <c r="S44" s="146"/>
      <c r="T44" s="147"/>
      <c r="U44" s="124"/>
    </row>
    <row r="45" spans="1:21" s="1" customFormat="1" x14ac:dyDescent="0.35">
      <c r="A45" s="117"/>
      <c r="B45" s="117"/>
      <c r="C45" s="123"/>
      <c r="D45" s="125" t="s">
        <v>88</v>
      </c>
      <c r="E45" s="30">
        <v>60.5</v>
      </c>
      <c r="F45" s="30">
        <v>67.5</v>
      </c>
      <c r="G45" s="19">
        <v>63.5</v>
      </c>
      <c r="H45" s="19">
        <v>73</v>
      </c>
      <c r="I45" s="145"/>
      <c r="J45" s="146"/>
      <c r="K45" s="146"/>
      <c r="L45" s="146"/>
      <c r="M45" s="146"/>
      <c r="N45" s="146"/>
      <c r="O45" s="146"/>
      <c r="P45" s="146"/>
      <c r="Q45" s="146"/>
      <c r="R45" s="146"/>
      <c r="S45" s="146"/>
      <c r="T45" s="147"/>
      <c r="U45" s="123"/>
    </row>
    <row r="46" spans="1:21" s="1" customFormat="1" ht="35.15" customHeight="1" x14ac:dyDescent="0.35">
      <c r="A46" s="117"/>
      <c r="B46" s="117"/>
      <c r="C46" s="124"/>
      <c r="D46" s="126"/>
      <c r="E46" s="40" t="s">
        <v>110</v>
      </c>
      <c r="F46" s="67" t="s">
        <v>224</v>
      </c>
      <c r="G46" s="40" t="s">
        <v>102</v>
      </c>
      <c r="H46" s="41" t="s">
        <v>103</v>
      </c>
      <c r="I46" s="145"/>
      <c r="J46" s="146"/>
      <c r="K46" s="146"/>
      <c r="L46" s="146"/>
      <c r="M46" s="146"/>
      <c r="N46" s="146"/>
      <c r="O46" s="146"/>
      <c r="P46" s="146"/>
      <c r="Q46" s="146"/>
      <c r="R46" s="146"/>
      <c r="S46" s="146"/>
      <c r="T46" s="147"/>
      <c r="U46" s="124"/>
    </row>
    <row r="47" spans="1:21" s="1" customFormat="1" x14ac:dyDescent="0.35">
      <c r="A47" s="117"/>
      <c r="B47" s="117"/>
      <c r="C47" s="123"/>
      <c r="D47" s="125" t="s">
        <v>89</v>
      </c>
      <c r="E47" s="30">
        <v>61</v>
      </c>
      <c r="F47" s="30">
        <v>69.2</v>
      </c>
      <c r="G47" s="19">
        <v>64</v>
      </c>
      <c r="H47" s="19">
        <v>70</v>
      </c>
      <c r="I47" s="145"/>
      <c r="J47" s="146"/>
      <c r="K47" s="146"/>
      <c r="L47" s="146"/>
      <c r="M47" s="146"/>
      <c r="N47" s="146"/>
      <c r="O47" s="146"/>
      <c r="P47" s="146"/>
      <c r="Q47" s="146"/>
      <c r="R47" s="146"/>
      <c r="S47" s="146"/>
      <c r="T47" s="147"/>
      <c r="U47" s="123"/>
    </row>
    <row r="48" spans="1:21" s="15" customFormat="1" ht="50.15" customHeight="1" x14ac:dyDescent="0.35">
      <c r="A48" s="118"/>
      <c r="B48" s="118"/>
      <c r="C48" s="124"/>
      <c r="D48" s="126"/>
      <c r="E48" s="65" t="s">
        <v>104</v>
      </c>
      <c r="F48" s="68" t="s">
        <v>224</v>
      </c>
      <c r="G48" s="65" t="s">
        <v>102</v>
      </c>
      <c r="H48" s="65" t="s">
        <v>103</v>
      </c>
      <c r="I48" s="148"/>
      <c r="J48" s="149"/>
      <c r="K48" s="149"/>
      <c r="L48" s="149"/>
      <c r="M48" s="149"/>
      <c r="N48" s="149"/>
      <c r="O48" s="149"/>
      <c r="P48" s="149"/>
      <c r="Q48" s="149"/>
      <c r="R48" s="149"/>
      <c r="S48" s="149"/>
      <c r="T48" s="150"/>
      <c r="U48" s="124"/>
    </row>
    <row r="49" spans="1:21" s="1" customFormat="1" ht="24" customHeight="1" x14ac:dyDescent="0.35">
      <c r="A49" s="116" t="s">
        <v>40</v>
      </c>
      <c r="B49" s="116" t="s">
        <v>41</v>
      </c>
      <c r="C49" s="183"/>
      <c r="D49" s="184"/>
      <c r="E49" s="185"/>
      <c r="F49" s="185"/>
      <c r="G49" s="185"/>
      <c r="H49" s="186"/>
      <c r="I49" s="73">
        <f>I76+I97+I102+I111</f>
        <v>31264275.760000002</v>
      </c>
      <c r="J49" s="73">
        <f t="shared" ref="J49:T49" si="3">J76+J97+J102+J111</f>
        <v>26574628.640000001</v>
      </c>
      <c r="K49" s="73">
        <f t="shared" si="3"/>
        <v>0</v>
      </c>
      <c r="L49" s="73">
        <f t="shared" si="3"/>
        <v>4689647.12</v>
      </c>
      <c r="M49" s="73">
        <f t="shared" si="3"/>
        <v>6353683.7299999986</v>
      </c>
      <c r="N49" s="73">
        <f t="shared" si="3"/>
        <v>5383799.5600000005</v>
      </c>
      <c r="O49" s="73">
        <f t="shared" si="3"/>
        <v>0</v>
      </c>
      <c r="P49" s="73">
        <f t="shared" si="3"/>
        <v>969884.16999999864</v>
      </c>
      <c r="Q49" s="73">
        <f t="shared" si="3"/>
        <v>85148.709999999992</v>
      </c>
      <c r="R49" s="73">
        <f t="shared" si="3"/>
        <v>84350</v>
      </c>
      <c r="S49" s="73">
        <f t="shared" si="3"/>
        <v>0</v>
      </c>
      <c r="T49" s="73">
        <f t="shared" si="3"/>
        <v>798.71</v>
      </c>
      <c r="U49" s="59"/>
    </row>
    <row r="50" spans="1:21" s="1" customFormat="1" x14ac:dyDescent="0.35">
      <c r="A50" s="117"/>
      <c r="B50" s="117"/>
      <c r="C50" s="129" t="s">
        <v>113</v>
      </c>
      <c r="D50" s="127" t="s">
        <v>42</v>
      </c>
      <c r="E50" s="30">
        <v>0</v>
      </c>
      <c r="F50" s="30">
        <v>0</v>
      </c>
      <c r="G50" s="19">
        <v>0</v>
      </c>
      <c r="H50" s="19">
        <v>3925</v>
      </c>
      <c r="I50" s="142"/>
      <c r="J50" s="143"/>
      <c r="K50" s="143"/>
      <c r="L50" s="143"/>
      <c r="M50" s="143"/>
      <c r="N50" s="143"/>
      <c r="O50" s="143"/>
      <c r="P50" s="143"/>
      <c r="Q50" s="143"/>
      <c r="R50" s="143"/>
      <c r="S50" s="143"/>
      <c r="T50" s="144"/>
      <c r="U50" s="123"/>
    </row>
    <row r="51" spans="1:21" s="1" customFormat="1" ht="23.15" customHeight="1" x14ac:dyDescent="0.35">
      <c r="A51" s="117"/>
      <c r="B51" s="117"/>
      <c r="C51" s="130"/>
      <c r="D51" s="128"/>
      <c r="E51" s="65" t="s">
        <v>107</v>
      </c>
      <c r="F51" s="65" t="s">
        <v>108</v>
      </c>
      <c r="G51" s="65" t="s">
        <v>108</v>
      </c>
      <c r="H51" s="65" t="s">
        <v>225</v>
      </c>
      <c r="I51" s="145"/>
      <c r="J51" s="146"/>
      <c r="K51" s="146"/>
      <c r="L51" s="146"/>
      <c r="M51" s="146"/>
      <c r="N51" s="146"/>
      <c r="O51" s="146"/>
      <c r="P51" s="146"/>
      <c r="Q51" s="146"/>
      <c r="R51" s="146"/>
      <c r="S51" s="146"/>
      <c r="T51" s="147"/>
      <c r="U51" s="124"/>
    </row>
    <row r="52" spans="1:21" s="1" customFormat="1" x14ac:dyDescent="0.35">
      <c r="A52" s="117"/>
      <c r="B52" s="117"/>
      <c r="C52" s="129" t="s">
        <v>115</v>
      </c>
      <c r="D52" s="127" t="s">
        <v>43</v>
      </c>
      <c r="E52" s="30">
        <v>8.8000000000000007</v>
      </c>
      <c r="F52" s="30">
        <v>8.8000000000000007</v>
      </c>
      <c r="G52" s="19">
        <v>8.8000000000000007</v>
      </c>
      <c r="H52" s="19">
        <v>20.6</v>
      </c>
      <c r="I52" s="145"/>
      <c r="J52" s="146"/>
      <c r="K52" s="146"/>
      <c r="L52" s="146"/>
      <c r="M52" s="146"/>
      <c r="N52" s="146"/>
      <c r="O52" s="146"/>
      <c r="P52" s="146"/>
      <c r="Q52" s="146"/>
      <c r="R52" s="146"/>
      <c r="S52" s="146"/>
      <c r="T52" s="147"/>
      <c r="U52" s="123"/>
    </row>
    <row r="53" spans="1:21" s="1" customFormat="1" ht="45" customHeight="1" x14ac:dyDescent="0.35">
      <c r="A53" s="117"/>
      <c r="B53" s="117"/>
      <c r="C53" s="130"/>
      <c r="D53" s="128"/>
      <c r="E53" s="65" t="s">
        <v>107</v>
      </c>
      <c r="F53" s="65" t="s">
        <v>108</v>
      </c>
      <c r="G53" s="65" t="s">
        <v>108</v>
      </c>
      <c r="H53" s="65" t="s">
        <v>225</v>
      </c>
      <c r="I53" s="145"/>
      <c r="J53" s="146"/>
      <c r="K53" s="146"/>
      <c r="L53" s="146"/>
      <c r="M53" s="146"/>
      <c r="N53" s="146"/>
      <c r="O53" s="146"/>
      <c r="P53" s="146"/>
      <c r="Q53" s="146"/>
      <c r="R53" s="146"/>
      <c r="S53" s="146"/>
      <c r="T53" s="147"/>
      <c r="U53" s="124"/>
    </row>
    <row r="54" spans="1:21" s="1" customFormat="1" x14ac:dyDescent="0.35">
      <c r="A54" s="117"/>
      <c r="B54" s="117"/>
      <c r="C54" s="129" t="s">
        <v>119</v>
      </c>
      <c r="D54" s="127" t="s">
        <v>44</v>
      </c>
      <c r="E54" s="30">
        <v>0</v>
      </c>
      <c r="F54" s="30">
        <v>0</v>
      </c>
      <c r="G54" s="19">
        <v>0</v>
      </c>
      <c r="H54" s="19">
        <v>115</v>
      </c>
      <c r="I54" s="145"/>
      <c r="J54" s="146"/>
      <c r="K54" s="146"/>
      <c r="L54" s="146"/>
      <c r="M54" s="146"/>
      <c r="N54" s="146"/>
      <c r="O54" s="146"/>
      <c r="P54" s="146"/>
      <c r="Q54" s="146"/>
      <c r="R54" s="146"/>
      <c r="S54" s="146"/>
      <c r="T54" s="147"/>
      <c r="U54" s="123"/>
    </row>
    <row r="55" spans="1:21" s="1" customFormat="1" ht="34" customHeight="1" x14ac:dyDescent="0.35">
      <c r="A55" s="117"/>
      <c r="B55" s="117"/>
      <c r="C55" s="130"/>
      <c r="D55" s="128"/>
      <c r="E55" s="65" t="s">
        <v>107</v>
      </c>
      <c r="F55" s="65" t="s">
        <v>108</v>
      </c>
      <c r="G55" s="65" t="s">
        <v>108</v>
      </c>
      <c r="H55" s="65" t="s">
        <v>225</v>
      </c>
      <c r="I55" s="145"/>
      <c r="J55" s="146"/>
      <c r="K55" s="146"/>
      <c r="L55" s="146"/>
      <c r="M55" s="146"/>
      <c r="N55" s="146"/>
      <c r="O55" s="146"/>
      <c r="P55" s="146"/>
      <c r="Q55" s="146"/>
      <c r="R55" s="146"/>
      <c r="S55" s="146"/>
      <c r="T55" s="147"/>
      <c r="U55" s="124"/>
    </row>
    <row r="56" spans="1:21" s="1" customFormat="1" x14ac:dyDescent="0.35">
      <c r="A56" s="117"/>
      <c r="B56" s="117"/>
      <c r="C56" s="129" t="s">
        <v>121</v>
      </c>
      <c r="D56" s="127" t="s">
        <v>45</v>
      </c>
      <c r="E56" s="30">
        <v>0</v>
      </c>
      <c r="F56" s="30">
        <v>0</v>
      </c>
      <c r="G56" s="19">
        <v>0</v>
      </c>
      <c r="H56" s="19">
        <v>90</v>
      </c>
      <c r="I56" s="145"/>
      <c r="J56" s="146"/>
      <c r="K56" s="146"/>
      <c r="L56" s="146"/>
      <c r="M56" s="146"/>
      <c r="N56" s="146"/>
      <c r="O56" s="146"/>
      <c r="P56" s="146"/>
      <c r="Q56" s="146"/>
      <c r="R56" s="146"/>
      <c r="S56" s="146"/>
      <c r="T56" s="147"/>
      <c r="U56" s="123"/>
    </row>
    <row r="57" spans="1:21" s="1" customFormat="1" ht="33" customHeight="1" x14ac:dyDescent="0.35">
      <c r="A57" s="117"/>
      <c r="B57" s="117"/>
      <c r="C57" s="130"/>
      <c r="D57" s="128"/>
      <c r="E57" s="65" t="s">
        <v>107</v>
      </c>
      <c r="F57" s="65" t="s">
        <v>108</v>
      </c>
      <c r="G57" s="65" t="s">
        <v>108</v>
      </c>
      <c r="H57" s="65" t="s">
        <v>225</v>
      </c>
      <c r="I57" s="145"/>
      <c r="J57" s="146"/>
      <c r="K57" s="146"/>
      <c r="L57" s="146"/>
      <c r="M57" s="146"/>
      <c r="N57" s="146"/>
      <c r="O57" s="146"/>
      <c r="P57" s="146"/>
      <c r="Q57" s="146"/>
      <c r="R57" s="146"/>
      <c r="S57" s="146"/>
      <c r="T57" s="147"/>
      <c r="U57" s="124"/>
    </row>
    <row r="58" spans="1:21" s="1" customFormat="1" x14ac:dyDescent="0.35">
      <c r="A58" s="117"/>
      <c r="B58" s="117"/>
      <c r="C58" s="129" t="s">
        <v>117</v>
      </c>
      <c r="D58" s="127" t="s">
        <v>227</v>
      </c>
      <c r="E58" s="30">
        <v>0</v>
      </c>
      <c r="F58" s="30">
        <v>0</v>
      </c>
      <c r="G58" s="19">
        <v>0</v>
      </c>
      <c r="H58" s="19">
        <v>780</v>
      </c>
      <c r="I58" s="145"/>
      <c r="J58" s="146"/>
      <c r="K58" s="146"/>
      <c r="L58" s="146"/>
      <c r="M58" s="146"/>
      <c r="N58" s="146"/>
      <c r="O58" s="146"/>
      <c r="P58" s="146"/>
      <c r="Q58" s="146"/>
      <c r="R58" s="146"/>
      <c r="S58" s="146"/>
      <c r="T58" s="147"/>
      <c r="U58" s="123"/>
    </row>
    <row r="59" spans="1:21" s="1" customFormat="1" ht="34.5" customHeight="1" x14ac:dyDescent="0.35">
      <c r="A59" s="117"/>
      <c r="B59" s="117"/>
      <c r="C59" s="130"/>
      <c r="D59" s="128"/>
      <c r="E59" s="65" t="s">
        <v>107</v>
      </c>
      <c r="F59" s="65" t="s">
        <v>108</v>
      </c>
      <c r="G59" s="65" t="s">
        <v>108</v>
      </c>
      <c r="H59" s="65" t="s">
        <v>225</v>
      </c>
      <c r="I59" s="145"/>
      <c r="J59" s="146"/>
      <c r="K59" s="146"/>
      <c r="L59" s="146"/>
      <c r="M59" s="146"/>
      <c r="N59" s="146"/>
      <c r="O59" s="146"/>
      <c r="P59" s="146"/>
      <c r="Q59" s="146"/>
      <c r="R59" s="146"/>
      <c r="S59" s="146"/>
      <c r="T59" s="147"/>
      <c r="U59" s="124"/>
    </row>
    <row r="60" spans="1:21" s="1" customFormat="1" x14ac:dyDescent="0.35">
      <c r="A60" s="117"/>
      <c r="B60" s="117"/>
      <c r="C60" s="129" t="s">
        <v>228</v>
      </c>
      <c r="D60" s="127" t="s">
        <v>46</v>
      </c>
      <c r="E60" s="30">
        <v>0</v>
      </c>
      <c r="F60" s="30">
        <v>0</v>
      </c>
      <c r="G60" s="19">
        <v>0</v>
      </c>
      <c r="H60" s="19">
        <v>200</v>
      </c>
      <c r="I60" s="145"/>
      <c r="J60" s="146"/>
      <c r="K60" s="146"/>
      <c r="L60" s="146"/>
      <c r="M60" s="146"/>
      <c r="N60" s="146"/>
      <c r="O60" s="146"/>
      <c r="P60" s="146"/>
      <c r="Q60" s="146"/>
      <c r="R60" s="146"/>
      <c r="S60" s="146"/>
      <c r="T60" s="147"/>
      <c r="U60" s="123"/>
    </row>
    <row r="61" spans="1:21" s="1" customFormat="1" ht="25" customHeight="1" x14ac:dyDescent="0.35">
      <c r="A61" s="117"/>
      <c r="B61" s="117"/>
      <c r="C61" s="130"/>
      <c r="D61" s="128"/>
      <c r="E61" s="65" t="s">
        <v>107</v>
      </c>
      <c r="F61" s="65" t="s">
        <v>108</v>
      </c>
      <c r="G61" s="65" t="s">
        <v>108</v>
      </c>
      <c r="H61" s="65" t="s">
        <v>109</v>
      </c>
      <c r="I61" s="145"/>
      <c r="J61" s="146"/>
      <c r="K61" s="146"/>
      <c r="L61" s="146"/>
      <c r="M61" s="146"/>
      <c r="N61" s="146"/>
      <c r="O61" s="146"/>
      <c r="P61" s="146"/>
      <c r="Q61" s="146"/>
      <c r="R61" s="146"/>
      <c r="S61" s="146"/>
      <c r="T61" s="147"/>
      <c r="U61" s="124"/>
    </row>
    <row r="62" spans="1:21" s="1" customFormat="1" x14ac:dyDescent="0.35">
      <c r="A62" s="117"/>
      <c r="B62" s="117"/>
      <c r="C62" s="129" t="s">
        <v>229</v>
      </c>
      <c r="D62" s="127" t="s">
        <v>47</v>
      </c>
      <c r="E62" s="30">
        <v>0</v>
      </c>
      <c r="F62" s="30">
        <v>0</v>
      </c>
      <c r="G62" s="19">
        <v>0</v>
      </c>
      <c r="H62" s="19">
        <v>63</v>
      </c>
      <c r="I62" s="145"/>
      <c r="J62" s="146"/>
      <c r="K62" s="146"/>
      <c r="L62" s="146"/>
      <c r="M62" s="146"/>
      <c r="N62" s="146"/>
      <c r="O62" s="146"/>
      <c r="P62" s="146"/>
      <c r="Q62" s="146"/>
      <c r="R62" s="146"/>
      <c r="S62" s="146"/>
      <c r="T62" s="147"/>
      <c r="U62" s="123"/>
    </row>
    <row r="63" spans="1:21" s="1" customFormat="1" ht="33" customHeight="1" x14ac:dyDescent="0.35">
      <c r="A63" s="117"/>
      <c r="B63" s="117"/>
      <c r="C63" s="130"/>
      <c r="D63" s="128"/>
      <c r="E63" s="65" t="s">
        <v>107</v>
      </c>
      <c r="F63" s="65" t="s">
        <v>108</v>
      </c>
      <c r="G63" s="65" t="s">
        <v>108</v>
      </c>
      <c r="H63" s="65" t="s">
        <v>109</v>
      </c>
      <c r="I63" s="145"/>
      <c r="J63" s="146"/>
      <c r="K63" s="146"/>
      <c r="L63" s="146"/>
      <c r="M63" s="146"/>
      <c r="N63" s="146"/>
      <c r="O63" s="146"/>
      <c r="P63" s="146"/>
      <c r="Q63" s="146"/>
      <c r="R63" s="146"/>
      <c r="S63" s="146"/>
      <c r="T63" s="147"/>
      <c r="U63" s="124"/>
    </row>
    <row r="64" spans="1:21" s="1" customFormat="1" x14ac:dyDescent="0.35">
      <c r="A64" s="117"/>
      <c r="B64" s="117"/>
      <c r="C64" s="129" t="s">
        <v>230</v>
      </c>
      <c r="D64" s="127" t="s">
        <v>48</v>
      </c>
      <c r="E64" s="30">
        <v>0</v>
      </c>
      <c r="F64" s="30">
        <v>0</v>
      </c>
      <c r="G64" s="19">
        <v>0</v>
      </c>
      <c r="H64" s="19">
        <v>57</v>
      </c>
      <c r="I64" s="145"/>
      <c r="J64" s="146"/>
      <c r="K64" s="146"/>
      <c r="L64" s="146"/>
      <c r="M64" s="146"/>
      <c r="N64" s="146"/>
      <c r="O64" s="146"/>
      <c r="P64" s="146"/>
      <c r="Q64" s="146"/>
      <c r="R64" s="146"/>
      <c r="S64" s="146"/>
      <c r="T64" s="147"/>
      <c r="U64" s="123"/>
    </row>
    <row r="65" spans="1:21" s="1" customFormat="1" ht="45.65" customHeight="1" x14ac:dyDescent="0.35">
      <c r="A65" s="117"/>
      <c r="B65" s="117"/>
      <c r="C65" s="130"/>
      <c r="D65" s="128"/>
      <c r="E65" s="65" t="s">
        <v>107</v>
      </c>
      <c r="F65" s="65" t="s">
        <v>108</v>
      </c>
      <c r="G65" s="65" t="s">
        <v>108</v>
      </c>
      <c r="H65" s="65" t="s">
        <v>109</v>
      </c>
      <c r="I65" s="145"/>
      <c r="J65" s="146"/>
      <c r="K65" s="146"/>
      <c r="L65" s="146"/>
      <c r="M65" s="146"/>
      <c r="N65" s="146"/>
      <c r="O65" s="146"/>
      <c r="P65" s="146"/>
      <c r="Q65" s="146"/>
      <c r="R65" s="146"/>
      <c r="S65" s="146"/>
      <c r="T65" s="147"/>
      <c r="U65" s="124"/>
    </row>
    <row r="66" spans="1:21" s="1" customFormat="1" x14ac:dyDescent="0.35">
      <c r="A66" s="117"/>
      <c r="B66" s="117"/>
      <c r="C66" s="129" t="s">
        <v>135</v>
      </c>
      <c r="D66" s="127" t="s">
        <v>49</v>
      </c>
      <c r="E66" s="30">
        <v>0</v>
      </c>
      <c r="F66" s="30">
        <v>0</v>
      </c>
      <c r="G66" s="19">
        <v>0</v>
      </c>
      <c r="H66" s="19">
        <v>80</v>
      </c>
      <c r="I66" s="145"/>
      <c r="J66" s="146"/>
      <c r="K66" s="146"/>
      <c r="L66" s="146"/>
      <c r="M66" s="146"/>
      <c r="N66" s="146"/>
      <c r="O66" s="146"/>
      <c r="P66" s="146"/>
      <c r="Q66" s="146"/>
      <c r="R66" s="146"/>
      <c r="S66" s="146"/>
      <c r="T66" s="147"/>
      <c r="U66" s="123"/>
    </row>
    <row r="67" spans="1:21" s="1" customFormat="1" ht="35.15" customHeight="1" x14ac:dyDescent="0.35">
      <c r="A67" s="117"/>
      <c r="B67" s="117"/>
      <c r="C67" s="130"/>
      <c r="D67" s="128"/>
      <c r="E67" s="65" t="s">
        <v>107</v>
      </c>
      <c r="F67" s="65" t="s">
        <v>108</v>
      </c>
      <c r="G67" s="65" t="s">
        <v>108</v>
      </c>
      <c r="H67" s="65" t="s">
        <v>109</v>
      </c>
      <c r="I67" s="145"/>
      <c r="J67" s="146"/>
      <c r="K67" s="146"/>
      <c r="L67" s="146"/>
      <c r="M67" s="146"/>
      <c r="N67" s="146"/>
      <c r="O67" s="146"/>
      <c r="P67" s="146"/>
      <c r="Q67" s="146"/>
      <c r="R67" s="146"/>
      <c r="S67" s="146"/>
      <c r="T67" s="147"/>
      <c r="U67" s="124"/>
    </row>
    <row r="68" spans="1:21" s="1" customFormat="1" ht="15.65" customHeight="1" x14ac:dyDescent="0.35">
      <c r="A68" s="117"/>
      <c r="B68" s="117"/>
      <c r="C68" s="129" t="s">
        <v>133</v>
      </c>
      <c r="D68" s="116" t="s">
        <v>52</v>
      </c>
      <c r="E68" s="30">
        <v>0</v>
      </c>
      <c r="F68" s="30">
        <v>0</v>
      </c>
      <c r="G68" s="19">
        <v>0</v>
      </c>
      <c r="H68" s="19">
        <v>80</v>
      </c>
      <c r="I68" s="145"/>
      <c r="J68" s="146"/>
      <c r="K68" s="146"/>
      <c r="L68" s="146"/>
      <c r="M68" s="146"/>
      <c r="N68" s="146"/>
      <c r="O68" s="146"/>
      <c r="P68" s="146"/>
      <c r="Q68" s="146"/>
      <c r="R68" s="146"/>
      <c r="S68" s="146"/>
      <c r="T68" s="147"/>
      <c r="U68" s="44"/>
    </row>
    <row r="69" spans="1:21" s="1" customFormat="1" ht="33" customHeight="1" x14ac:dyDescent="0.35">
      <c r="A69" s="117"/>
      <c r="B69" s="117"/>
      <c r="C69" s="130"/>
      <c r="D69" s="118"/>
      <c r="E69" s="65" t="s">
        <v>107</v>
      </c>
      <c r="F69" s="65" t="s">
        <v>108</v>
      </c>
      <c r="G69" s="65" t="s">
        <v>108</v>
      </c>
      <c r="H69" s="65" t="s">
        <v>109</v>
      </c>
      <c r="I69" s="145"/>
      <c r="J69" s="146"/>
      <c r="K69" s="146"/>
      <c r="L69" s="146"/>
      <c r="M69" s="146"/>
      <c r="N69" s="146"/>
      <c r="O69" s="146"/>
      <c r="P69" s="146"/>
      <c r="Q69" s="146"/>
      <c r="R69" s="146"/>
      <c r="S69" s="146"/>
      <c r="T69" s="147"/>
      <c r="U69" s="44"/>
    </row>
    <row r="70" spans="1:21" s="1" customFormat="1" x14ac:dyDescent="0.35">
      <c r="A70" s="117"/>
      <c r="B70" s="117"/>
      <c r="C70" s="129" t="s">
        <v>231</v>
      </c>
      <c r="D70" s="127" t="s">
        <v>50</v>
      </c>
      <c r="E70" s="30">
        <v>0</v>
      </c>
      <c r="F70" s="30">
        <v>0</v>
      </c>
      <c r="G70" s="30">
        <v>0</v>
      </c>
      <c r="H70" s="19">
        <v>85</v>
      </c>
      <c r="I70" s="145"/>
      <c r="J70" s="146"/>
      <c r="K70" s="146"/>
      <c r="L70" s="146"/>
      <c r="M70" s="146"/>
      <c r="N70" s="146"/>
      <c r="O70" s="146"/>
      <c r="P70" s="146"/>
      <c r="Q70" s="146"/>
      <c r="R70" s="146"/>
      <c r="S70" s="146"/>
      <c r="T70" s="147"/>
      <c r="U70" s="114"/>
    </row>
    <row r="71" spans="1:21" s="1" customFormat="1" ht="34.5" customHeight="1" x14ac:dyDescent="0.35">
      <c r="A71" s="117"/>
      <c r="B71" s="117"/>
      <c r="C71" s="130"/>
      <c r="D71" s="128"/>
      <c r="E71" s="65" t="s">
        <v>107</v>
      </c>
      <c r="F71" s="65" t="s">
        <v>108</v>
      </c>
      <c r="G71" s="65" t="s">
        <v>108</v>
      </c>
      <c r="H71" s="65" t="s">
        <v>109</v>
      </c>
      <c r="I71" s="145"/>
      <c r="J71" s="146"/>
      <c r="K71" s="146"/>
      <c r="L71" s="146"/>
      <c r="M71" s="146"/>
      <c r="N71" s="146"/>
      <c r="O71" s="146"/>
      <c r="P71" s="146"/>
      <c r="Q71" s="146"/>
      <c r="R71" s="146"/>
      <c r="S71" s="146"/>
      <c r="T71" s="147"/>
      <c r="U71" s="115"/>
    </row>
    <row r="72" spans="1:21" s="1" customFormat="1" ht="16.5" customHeight="1" x14ac:dyDescent="0.35">
      <c r="A72" s="117"/>
      <c r="B72" s="117"/>
      <c r="C72" s="129" t="s">
        <v>232</v>
      </c>
      <c r="D72" s="127" t="s">
        <v>226</v>
      </c>
      <c r="E72" s="30">
        <v>0</v>
      </c>
      <c r="F72" s="30">
        <v>0</v>
      </c>
      <c r="G72" s="30">
        <v>0</v>
      </c>
      <c r="H72" s="19">
        <v>3297</v>
      </c>
      <c r="I72" s="145"/>
      <c r="J72" s="146"/>
      <c r="K72" s="146"/>
      <c r="L72" s="146"/>
      <c r="M72" s="146"/>
      <c r="N72" s="146"/>
      <c r="O72" s="146"/>
      <c r="P72" s="146"/>
      <c r="Q72" s="146"/>
      <c r="R72" s="146"/>
      <c r="S72" s="146"/>
      <c r="T72" s="147"/>
      <c r="U72" s="69"/>
    </row>
    <row r="73" spans="1:21" s="1" customFormat="1" ht="32.5" customHeight="1" x14ac:dyDescent="0.35">
      <c r="A73" s="117"/>
      <c r="B73" s="117"/>
      <c r="C73" s="130"/>
      <c r="D73" s="128"/>
      <c r="E73" s="65" t="s">
        <v>107</v>
      </c>
      <c r="F73" s="65" t="s">
        <v>108</v>
      </c>
      <c r="G73" s="65" t="s">
        <v>108</v>
      </c>
      <c r="H73" s="65" t="s">
        <v>109</v>
      </c>
      <c r="I73" s="145"/>
      <c r="J73" s="146"/>
      <c r="K73" s="146"/>
      <c r="L73" s="146"/>
      <c r="M73" s="146"/>
      <c r="N73" s="146"/>
      <c r="O73" s="146"/>
      <c r="P73" s="146"/>
      <c r="Q73" s="146"/>
      <c r="R73" s="146"/>
      <c r="S73" s="146"/>
      <c r="T73" s="147"/>
      <c r="U73" s="69"/>
    </row>
    <row r="74" spans="1:21" s="1" customFormat="1" x14ac:dyDescent="0.35">
      <c r="A74" s="117"/>
      <c r="B74" s="117"/>
      <c r="C74" s="129" t="s">
        <v>141</v>
      </c>
      <c r="D74" s="127" t="s">
        <v>33</v>
      </c>
      <c r="E74" s="18" t="s">
        <v>34</v>
      </c>
      <c r="F74" s="30">
        <v>0</v>
      </c>
      <c r="G74" s="19">
        <v>0</v>
      </c>
      <c r="H74" s="19">
        <v>197927</v>
      </c>
      <c r="I74" s="145"/>
      <c r="J74" s="146"/>
      <c r="K74" s="146"/>
      <c r="L74" s="146"/>
      <c r="M74" s="146"/>
      <c r="N74" s="146"/>
      <c r="O74" s="146"/>
      <c r="P74" s="146"/>
      <c r="Q74" s="146"/>
      <c r="R74" s="146"/>
      <c r="S74" s="146"/>
      <c r="T74" s="147"/>
      <c r="U74" s="123"/>
    </row>
    <row r="75" spans="1:21" s="1" customFormat="1" ht="24.65" customHeight="1" x14ac:dyDescent="0.35">
      <c r="A75" s="118"/>
      <c r="B75" s="118"/>
      <c r="C75" s="130"/>
      <c r="D75" s="128"/>
      <c r="E75" s="65" t="s">
        <v>107</v>
      </c>
      <c r="F75" s="65" t="s">
        <v>108</v>
      </c>
      <c r="G75" s="65" t="s">
        <v>108</v>
      </c>
      <c r="H75" s="65" t="s">
        <v>109</v>
      </c>
      <c r="I75" s="148"/>
      <c r="J75" s="149"/>
      <c r="K75" s="149"/>
      <c r="L75" s="149"/>
      <c r="M75" s="149"/>
      <c r="N75" s="149"/>
      <c r="O75" s="149"/>
      <c r="P75" s="149"/>
      <c r="Q75" s="149"/>
      <c r="R75" s="149"/>
      <c r="S75" s="149"/>
      <c r="T75" s="150"/>
      <c r="U75" s="124"/>
    </row>
    <row r="76" spans="1:21" s="1" customFormat="1" ht="24" customHeight="1" x14ac:dyDescent="0.35">
      <c r="A76" s="163" t="s">
        <v>37</v>
      </c>
      <c r="B76" s="163" t="s">
        <v>73</v>
      </c>
      <c r="C76" s="119"/>
      <c r="D76" s="120"/>
      <c r="E76" s="121"/>
      <c r="F76" s="121"/>
      <c r="G76" s="121"/>
      <c r="H76" s="122"/>
      <c r="I76" s="75">
        <v>5638906</v>
      </c>
      <c r="J76" s="75">
        <v>4793066</v>
      </c>
      <c r="K76" s="75">
        <v>0</v>
      </c>
      <c r="L76" s="75">
        <f>I76-J76</f>
        <v>845840</v>
      </c>
      <c r="M76" s="75">
        <v>5657242.6199999992</v>
      </c>
      <c r="N76" s="75">
        <v>4793039.8100000005</v>
      </c>
      <c r="O76" s="75">
        <v>0</v>
      </c>
      <c r="P76" s="75">
        <f>M76-N76</f>
        <v>864202.80999999866</v>
      </c>
      <c r="Q76" s="73">
        <v>31100</v>
      </c>
      <c r="R76" s="73">
        <v>31100</v>
      </c>
      <c r="S76" s="73">
        <v>0</v>
      </c>
      <c r="T76" s="73">
        <v>0</v>
      </c>
      <c r="U76" s="112"/>
    </row>
    <row r="77" spans="1:21" s="1" customFormat="1" x14ac:dyDescent="0.35">
      <c r="A77" s="164"/>
      <c r="B77" s="164"/>
      <c r="C77" s="187" t="s">
        <v>113</v>
      </c>
      <c r="D77" s="195" t="s">
        <v>112</v>
      </c>
      <c r="E77" s="30">
        <v>0</v>
      </c>
      <c r="F77" s="30">
        <v>0</v>
      </c>
      <c r="G77" s="19">
        <v>0</v>
      </c>
      <c r="H77" s="19">
        <v>3925</v>
      </c>
      <c r="I77" s="189"/>
      <c r="J77" s="189"/>
      <c r="K77" s="189"/>
      <c r="L77" s="189"/>
      <c r="M77" s="189"/>
      <c r="N77" s="189"/>
      <c r="O77" s="189"/>
      <c r="P77" s="189"/>
      <c r="Q77" s="189"/>
      <c r="R77" s="189"/>
      <c r="S77" s="189"/>
      <c r="T77" s="190"/>
      <c r="U77" s="123"/>
    </row>
    <row r="78" spans="1:21" s="1" customFormat="1" ht="21.65" customHeight="1" x14ac:dyDescent="0.35">
      <c r="A78" s="164"/>
      <c r="B78" s="164"/>
      <c r="C78" s="188"/>
      <c r="D78" s="196"/>
      <c r="E78" s="65" t="s">
        <v>107</v>
      </c>
      <c r="F78" s="65" t="s">
        <v>108</v>
      </c>
      <c r="G78" s="65" t="s">
        <v>108</v>
      </c>
      <c r="H78" s="65" t="s">
        <v>225</v>
      </c>
      <c r="I78" s="191"/>
      <c r="J78" s="191"/>
      <c r="K78" s="191"/>
      <c r="L78" s="191"/>
      <c r="M78" s="191"/>
      <c r="N78" s="191"/>
      <c r="O78" s="191"/>
      <c r="P78" s="191"/>
      <c r="Q78" s="191"/>
      <c r="R78" s="191"/>
      <c r="S78" s="191"/>
      <c r="T78" s="192"/>
      <c r="U78" s="124"/>
    </row>
    <row r="79" spans="1:21" s="1" customFormat="1" x14ac:dyDescent="0.35">
      <c r="A79" s="164"/>
      <c r="B79" s="164"/>
      <c r="C79" s="187" t="s">
        <v>115</v>
      </c>
      <c r="D79" s="195" t="s">
        <v>114</v>
      </c>
      <c r="E79" s="30">
        <v>8.8000000000000007</v>
      </c>
      <c r="F79" s="30">
        <v>8.8000000000000007</v>
      </c>
      <c r="G79" s="19">
        <v>8.8000000000000007</v>
      </c>
      <c r="H79" s="19">
        <v>20.6</v>
      </c>
      <c r="I79" s="191"/>
      <c r="J79" s="191"/>
      <c r="K79" s="191"/>
      <c r="L79" s="191"/>
      <c r="M79" s="191"/>
      <c r="N79" s="191"/>
      <c r="O79" s="191"/>
      <c r="P79" s="191"/>
      <c r="Q79" s="191"/>
      <c r="R79" s="191"/>
      <c r="S79" s="191"/>
      <c r="T79" s="192"/>
      <c r="U79" s="123"/>
    </row>
    <row r="80" spans="1:21" s="1" customFormat="1" ht="46" customHeight="1" x14ac:dyDescent="0.35">
      <c r="A80" s="164"/>
      <c r="B80" s="164"/>
      <c r="C80" s="188"/>
      <c r="D80" s="196"/>
      <c r="E80" s="65" t="s">
        <v>107</v>
      </c>
      <c r="F80" s="65" t="s">
        <v>108</v>
      </c>
      <c r="G80" s="65" t="s">
        <v>108</v>
      </c>
      <c r="H80" s="65" t="s">
        <v>233</v>
      </c>
      <c r="I80" s="191"/>
      <c r="J80" s="191"/>
      <c r="K80" s="191"/>
      <c r="L80" s="191"/>
      <c r="M80" s="191"/>
      <c r="N80" s="191"/>
      <c r="O80" s="191"/>
      <c r="P80" s="191"/>
      <c r="Q80" s="191"/>
      <c r="R80" s="191"/>
      <c r="S80" s="191"/>
      <c r="T80" s="192"/>
      <c r="U80" s="124"/>
    </row>
    <row r="81" spans="1:21" s="1" customFormat="1" x14ac:dyDescent="0.35">
      <c r="A81" s="164"/>
      <c r="B81" s="164"/>
      <c r="C81" s="187" t="s">
        <v>117</v>
      </c>
      <c r="D81" s="195" t="s">
        <v>116</v>
      </c>
      <c r="E81" s="30">
        <v>0</v>
      </c>
      <c r="F81" s="30">
        <v>0</v>
      </c>
      <c r="G81" s="19">
        <v>0</v>
      </c>
      <c r="H81" s="19">
        <v>780</v>
      </c>
      <c r="I81" s="191"/>
      <c r="J81" s="191"/>
      <c r="K81" s="191"/>
      <c r="L81" s="191"/>
      <c r="M81" s="191"/>
      <c r="N81" s="191"/>
      <c r="O81" s="191"/>
      <c r="P81" s="191"/>
      <c r="Q81" s="191"/>
      <c r="R81" s="191"/>
      <c r="S81" s="191"/>
      <c r="T81" s="192"/>
      <c r="U81" s="123"/>
    </row>
    <row r="82" spans="1:21" s="1" customFormat="1" ht="21" customHeight="1" x14ac:dyDescent="0.35">
      <c r="A82" s="164"/>
      <c r="B82" s="164"/>
      <c r="C82" s="188"/>
      <c r="D82" s="196"/>
      <c r="E82" s="65" t="s">
        <v>107</v>
      </c>
      <c r="F82" s="65" t="s">
        <v>108</v>
      </c>
      <c r="G82" s="65" t="s">
        <v>108</v>
      </c>
      <c r="H82" s="65" t="s">
        <v>225</v>
      </c>
      <c r="I82" s="191"/>
      <c r="J82" s="191"/>
      <c r="K82" s="191"/>
      <c r="L82" s="191"/>
      <c r="M82" s="191"/>
      <c r="N82" s="191"/>
      <c r="O82" s="191"/>
      <c r="P82" s="191"/>
      <c r="Q82" s="191"/>
      <c r="R82" s="191"/>
      <c r="S82" s="191"/>
      <c r="T82" s="192"/>
      <c r="U82" s="124"/>
    </row>
    <row r="83" spans="1:21" s="1" customFormat="1" x14ac:dyDescent="0.35">
      <c r="A83" s="164"/>
      <c r="B83" s="164"/>
      <c r="C83" s="187" t="s">
        <v>119</v>
      </c>
      <c r="D83" s="195" t="s">
        <v>118</v>
      </c>
      <c r="E83" s="30">
        <v>0</v>
      </c>
      <c r="F83" s="30">
        <v>0</v>
      </c>
      <c r="G83" s="19">
        <v>0</v>
      </c>
      <c r="H83" s="19">
        <v>115</v>
      </c>
      <c r="I83" s="191"/>
      <c r="J83" s="191"/>
      <c r="K83" s="191"/>
      <c r="L83" s="191"/>
      <c r="M83" s="191"/>
      <c r="N83" s="191"/>
      <c r="O83" s="191"/>
      <c r="P83" s="191"/>
      <c r="Q83" s="191"/>
      <c r="R83" s="191"/>
      <c r="S83" s="191"/>
      <c r="T83" s="192"/>
      <c r="U83" s="123"/>
    </row>
    <row r="84" spans="1:21" s="1" customFormat="1" ht="21" customHeight="1" x14ac:dyDescent="0.35">
      <c r="A84" s="164"/>
      <c r="B84" s="164"/>
      <c r="C84" s="188"/>
      <c r="D84" s="196"/>
      <c r="E84" s="65" t="s">
        <v>107</v>
      </c>
      <c r="F84" s="65" t="s">
        <v>108</v>
      </c>
      <c r="G84" s="65" t="s">
        <v>108</v>
      </c>
      <c r="H84" s="65" t="s">
        <v>225</v>
      </c>
      <c r="I84" s="191"/>
      <c r="J84" s="191"/>
      <c r="K84" s="191"/>
      <c r="L84" s="191"/>
      <c r="M84" s="191"/>
      <c r="N84" s="191"/>
      <c r="O84" s="191"/>
      <c r="P84" s="191"/>
      <c r="Q84" s="191"/>
      <c r="R84" s="191"/>
      <c r="S84" s="191"/>
      <c r="T84" s="192"/>
      <c r="U84" s="124"/>
    </row>
    <row r="85" spans="1:21" s="1" customFormat="1" x14ac:dyDescent="0.35">
      <c r="A85" s="164"/>
      <c r="B85" s="164"/>
      <c r="C85" s="187" t="s">
        <v>121</v>
      </c>
      <c r="D85" s="195" t="s">
        <v>120</v>
      </c>
      <c r="E85" s="30">
        <v>0</v>
      </c>
      <c r="F85" s="30">
        <v>0</v>
      </c>
      <c r="G85" s="19">
        <v>0</v>
      </c>
      <c r="H85" s="19">
        <v>90</v>
      </c>
      <c r="I85" s="191"/>
      <c r="J85" s="191"/>
      <c r="K85" s="191"/>
      <c r="L85" s="191"/>
      <c r="M85" s="191"/>
      <c r="N85" s="191"/>
      <c r="O85" s="191"/>
      <c r="P85" s="191"/>
      <c r="Q85" s="191"/>
      <c r="R85" s="191"/>
      <c r="S85" s="191"/>
      <c r="T85" s="192"/>
      <c r="U85" s="123"/>
    </row>
    <row r="86" spans="1:21" s="1" customFormat="1" ht="35.15" customHeight="1" x14ac:dyDescent="0.35">
      <c r="A86" s="164"/>
      <c r="B86" s="164"/>
      <c r="C86" s="188"/>
      <c r="D86" s="196"/>
      <c r="E86" s="65" t="s">
        <v>107</v>
      </c>
      <c r="F86" s="65" t="s">
        <v>108</v>
      </c>
      <c r="G86" s="65" t="s">
        <v>108</v>
      </c>
      <c r="H86" s="65" t="s">
        <v>225</v>
      </c>
      <c r="I86" s="191"/>
      <c r="J86" s="191"/>
      <c r="K86" s="191"/>
      <c r="L86" s="191"/>
      <c r="M86" s="191"/>
      <c r="N86" s="191"/>
      <c r="O86" s="191"/>
      <c r="P86" s="191"/>
      <c r="Q86" s="191"/>
      <c r="R86" s="191"/>
      <c r="S86" s="191"/>
      <c r="T86" s="192"/>
      <c r="U86" s="124"/>
    </row>
    <row r="87" spans="1:21" s="1" customFormat="1" x14ac:dyDescent="0.35">
      <c r="A87" s="164"/>
      <c r="B87" s="164"/>
      <c r="C87" s="187" t="s">
        <v>123</v>
      </c>
      <c r="D87" s="195" t="s">
        <v>122</v>
      </c>
      <c r="E87" s="53"/>
      <c r="F87" s="30">
        <v>0</v>
      </c>
      <c r="G87" s="19">
        <v>0</v>
      </c>
      <c r="H87" s="19">
        <f>4324</f>
        <v>4324</v>
      </c>
      <c r="I87" s="191"/>
      <c r="J87" s="191"/>
      <c r="K87" s="191"/>
      <c r="L87" s="191"/>
      <c r="M87" s="191"/>
      <c r="N87" s="191"/>
      <c r="O87" s="191"/>
      <c r="P87" s="191"/>
      <c r="Q87" s="191"/>
      <c r="R87" s="191"/>
      <c r="S87" s="191"/>
      <c r="T87" s="192"/>
      <c r="U87" s="123"/>
    </row>
    <row r="88" spans="1:21" s="1" customFormat="1" ht="22" customHeight="1" x14ac:dyDescent="0.35">
      <c r="A88" s="164"/>
      <c r="B88" s="164"/>
      <c r="C88" s="188"/>
      <c r="D88" s="196"/>
      <c r="E88" s="48"/>
      <c r="F88" s="65" t="s">
        <v>108</v>
      </c>
      <c r="G88" s="65" t="s">
        <v>108</v>
      </c>
      <c r="H88" s="65" t="s">
        <v>225</v>
      </c>
      <c r="I88" s="191"/>
      <c r="J88" s="191"/>
      <c r="K88" s="191"/>
      <c r="L88" s="191"/>
      <c r="M88" s="191"/>
      <c r="N88" s="191"/>
      <c r="O88" s="191"/>
      <c r="P88" s="191"/>
      <c r="Q88" s="191"/>
      <c r="R88" s="191"/>
      <c r="S88" s="191"/>
      <c r="T88" s="192"/>
      <c r="U88" s="124"/>
    </row>
    <row r="89" spans="1:21" s="1" customFormat="1" x14ac:dyDescent="0.35">
      <c r="A89" s="164"/>
      <c r="B89" s="164"/>
      <c r="C89" s="187" t="s">
        <v>125</v>
      </c>
      <c r="D89" s="195" t="s">
        <v>124</v>
      </c>
      <c r="E89" s="53"/>
      <c r="F89" s="30">
        <v>0</v>
      </c>
      <c r="G89" s="19">
        <v>0</v>
      </c>
      <c r="H89" s="19">
        <f>4</f>
        <v>4</v>
      </c>
      <c r="I89" s="191"/>
      <c r="J89" s="191"/>
      <c r="K89" s="191"/>
      <c r="L89" s="191"/>
      <c r="M89" s="191"/>
      <c r="N89" s="191"/>
      <c r="O89" s="191"/>
      <c r="P89" s="191"/>
      <c r="Q89" s="191"/>
      <c r="R89" s="191"/>
      <c r="S89" s="191"/>
      <c r="T89" s="192"/>
      <c r="U89" s="123"/>
    </row>
    <row r="90" spans="1:21" s="1" customFormat="1" ht="35.15" customHeight="1" x14ac:dyDescent="0.35">
      <c r="A90" s="164"/>
      <c r="B90" s="164"/>
      <c r="C90" s="188"/>
      <c r="D90" s="196"/>
      <c r="E90" s="48"/>
      <c r="F90" s="65" t="s">
        <v>108</v>
      </c>
      <c r="G90" s="65" t="s">
        <v>108</v>
      </c>
      <c r="H90" s="65" t="s">
        <v>233</v>
      </c>
      <c r="I90" s="191"/>
      <c r="J90" s="191"/>
      <c r="K90" s="191"/>
      <c r="L90" s="191"/>
      <c r="M90" s="191"/>
      <c r="N90" s="191"/>
      <c r="O90" s="191"/>
      <c r="P90" s="191"/>
      <c r="Q90" s="191"/>
      <c r="R90" s="191"/>
      <c r="S90" s="191"/>
      <c r="T90" s="192"/>
      <c r="U90" s="124"/>
    </row>
    <row r="91" spans="1:21" s="1" customFormat="1" x14ac:dyDescent="0.35">
      <c r="A91" s="164"/>
      <c r="B91" s="164"/>
      <c r="C91" s="187" t="s">
        <v>127</v>
      </c>
      <c r="D91" s="195" t="s">
        <v>126</v>
      </c>
      <c r="E91" s="53"/>
      <c r="F91" s="30">
        <v>0</v>
      </c>
      <c r="G91" s="19">
        <v>0</v>
      </c>
      <c r="H91" s="19">
        <v>115</v>
      </c>
      <c r="I91" s="191"/>
      <c r="J91" s="191"/>
      <c r="K91" s="191"/>
      <c r="L91" s="191"/>
      <c r="M91" s="191"/>
      <c r="N91" s="191"/>
      <c r="O91" s="191"/>
      <c r="P91" s="191"/>
      <c r="Q91" s="191"/>
      <c r="R91" s="191"/>
      <c r="S91" s="191"/>
      <c r="T91" s="192"/>
      <c r="U91" s="123"/>
    </row>
    <row r="92" spans="1:21" s="1" customFormat="1" ht="22.5" customHeight="1" x14ac:dyDescent="0.35">
      <c r="A92" s="164"/>
      <c r="B92" s="164"/>
      <c r="C92" s="188"/>
      <c r="D92" s="196"/>
      <c r="E92" s="48"/>
      <c r="F92" s="65" t="s">
        <v>108</v>
      </c>
      <c r="G92" s="65" t="s">
        <v>108</v>
      </c>
      <c r="H92" s="65" t="s">
        <v>225</v>
      </c>
      <c r="I92" s="191"/>
      <c r="J92" s="191"/>
      <c r="K92" s="191"/>
      <c r="L92" s="191"/>
      <c r="M92" s="191"/>
      <c r="N92" s="191"/>
      <c r="O92" s="191"/>
      <c r="P92" s="191"/>
      <c r="Q92" s="191"/>
      <c r="R92" s="191"/>
      <c r="S92" s="191"/>
      <c r="T92" s="192"/>
      <c r="U92" s="124"/>
    </row>
    <row r="93" spans="1:21" s="1" customFormat="1" x14ac:dyDescent="0.35">
      <c r="A93" s="164"/>
      <c r="B93" s="164"/>
      <c r="C93" s="187" t="s">
        <v>129</v>
      </c>
      <c r="D93" s="195" t="s">
        <v>128</v>
      </c>
      <c r="E93" s="53"/>
      <c r="F93" s="30">
        <v>0</v>
      </c>
      <c r="G93" s="19">
        <v>0</v>
      </c>
      <c r="H93" s="19">
        <v>67</v>
      </c>
      <c r="I93" s="191"/>
      <c r="J93" s="191"/>
      <c r="K93" s="191"/>
      <c r="L93" s="191"/>
      <c r="M93" s="191"/>
      <c r="N93" s="191"/>
      <c r="O93" s="191"/>
      <c r="P93" s="191"/>
      <c r="Q93" s="191"/>
      <c r="R93" s="191"/>
      <c r="S93" s="191"/>
      <c r="T93" s="192"/>
      <c r="U93" s="123"/>
    </row>
    <row r="94" spans="1:21" s="1" customFormat="1" ht="11.5" customHeight="1" x14ac:dyDescent="0.35">
      <c r="A94" s="164"/>
      <c r="B94" s="164"/>
      <c r="C94" s="188"/>
      <c r="D94" s="196"/>
      <c r="E94" s="48"/>
      <c r="F94" s="65" t="s">
        <v>108</v>
      </c>
      <c r="G94" s="65" t="s">
        <v>108</v>
      </c>
      <c r="H94" s="65" t="s">
        <v>225</v>
      </c>
      <c r="I94" s="191"/>
      <c r="J94" s="191"/>
      <c r="K94" s="191"/>
      <c r="L94" s="191"/>
      <c r="M94" s="191"/>
      <c r="N94" s="191"/>
      <c r="O94" s="191"/>
      <c r="P94" s="191"/>
      <c r="Q94" s="191"/>
      <c r="R94" s="191"/>
      <c r="S94" s="191"/>
      <c r="T94" s="192"/>
      <c r="U94" s="124"/>
    </row>
    <row r="95" spans="1:21" s="1" customFormat="1" x14ac:dyDescent="0.35">
      <c r="A95" s="164"/>
      <c r="B95" s="164"/>
      <c r="C95" s="187" t="s">
        <v>131</v>
      </c>
      <c r="D95" s="195" t="s">
        <v>130</v>
      </c>
      <c r="E95" s="53"/>
      <c r="F95" s="30">
        <v>0</v>
      </c>
      <c r="G95" s="19">
        <v>0</v>
      </c>
      <c r="H95" s="19">
        <v>4</v>
      </c>
      <c r="I95" s="191"/>
      <c r="J95" s="191"/>
      <c r="K95" s="191"/>
      <c r="L95" s="191"/>
      <c r="M95" s="191"/>
      <c r="N95" s="191"/>
      <c r="O95" s="191"/>
      <c r="P95" s="191"/>
      <c r="Q95" s="191"/>
      <c r="R95" s="191"/>
      <c r="S95" s="191"/>
      <c r="T95" s="192"/>
      <c r="U95" s="123"/>
    </row>
    <row r="96" spans="1:21" s="1" customFormat="1" ht="15" customHeight="1" x14ac:dyDescent="0.35">
      <c r="A96" s="165"/>
      <c r="B96" s="165"/>
      <c r="C96" s="188"/>
      <c r="D96" s="196"/>
      <c r="E96" s="48"/>
      <c r="F96" s="65" t="s">
        <v>108</v>
      </c>
      <c r="G96" s="65" t="s">
        <v>108</v>
      </c>
      <c r="H96" s="65" t="s">
        <v>233</v>
      </c>
      <c r="I96" s="193"/>
      <c r="J96" s="193"/>
      <c r="K96" s="193"/>
      <c r="L96" s="193"/>
      <c r="M96" s="193"/>
      <c r="N96" s="193"/>
      <c r="O96" s="193"/>
      <c r="P96" s="193"/>
      <c r="Q96" s="193"/>
      <c r="R96" s="193"/>
      <c r="S96" s="193"/>
      <c r="T96" s="194"/>
      <c r="U96" s="124"/>
    </row>
    <row r="97" spans="1:21" s="1" customFormat="1" ht="24" customHeight="1" x14ac:dyDescent="0.35">
      <c r="A97" s="163" t="s">
        <v>241</v>
      </c>
      <c r="B97" s="163" t="s">
        <v>242</v>
      </c>
      <c r="C97" s="199"/>
      <c r="D97" s="200"/>
      <c r="E97" s="201"/>
      <c r="F97" s="201"/>
      <c r="G97" s="201"/>
      <c r="H97" s="202"/>
      <c r="I97" s="75">
        <v>4320752</v>
      </c>
      <c r="J97" s="75">
        <v>3672638</v>
      </c>
      <c r="K97" s="75"/>
      <c r="L97" s="75">
        <v>648114</v>
      </c>
      <c r="M97" s="75">
        <v>0</v>
      </c>
      <c r="N97" s="75">
        <v>0</v>
      </c>
      <c r="O97" s="76"/>
      <c r="P97" s="75">
        <v>0</v>
      </c>
      <c r="Q97" s="73">
        <v>0</v>
      </c>
      <c r="R97" s="73">
        <v>0</v>
      </c>
      <c r="S97" s="73"/>
      <c r="T97" s="73">
        <v>0</v>
      </c>
      <c r="U97" s="62"/>
    </row>
    <row r="98" spans="1:21" s="1" customFormat="1" x14ac:dyDescent="0.35">
      <c r="A98" s="164"/>
      <c r="B98" s="164"/>
      <c r="C98" s="187" t="s">
        <v>232</v>
      </c>
      <c r="D98" s="197" t="s">
        <v>243</v>
      </c>
      <c r="E98" s="30">
        <v>0</v>
      </c>
      <c r="F98" s="30">
        <v>0</v>
      </c>
      <c r="G98" s="19">
        <v>0</v>
      </c>
      <c r="H98" s="19">
        <v>3297</v>
      </c>
      <c r="I98" s="70"/>
      <c r="J98" s="70"/>
      <c r="K98" s="70"/>
      <c r="L98" s="70"/>
      <c r="M98" s="70"/>
      <c r="N98" s="70"/>
      <c r="O98" s="70"/>
      <c r="P98" s="70"/>
      <c r="Q98" s="70"/>
      <c r="R98" s="70"/>
      <c r="S98" s="70"/>
      <c r="T98" s="60"/>
      <c r="U98" s="133"/>
    </row>
    <row r="99" spans="1:21" s="1" customFormat="1" ht="22.5" customHeight="1" x14ac:dyDescent="0.35">
      <c r="A99" s="164"/>
      <c r="B99" s="164"/>
      <c r="C99" s="188"/>
      <c r="D99" s="198"/>
      <c r="E99" s="65" t="s">
        <v>107</v>
      </c>
      <c r="F99" s="65" t="s">
        <v>108</v>
      </c>
      <c r="G99" s="65" t="s">
        <v>108</v>
      </c>
      <c r="H99" s="65" t="s">
        <v>109</v>
      </c>
      <c r="I99" s="70"/>
      <c r="J99" s="70"/>
      <c r="K99" s="70"/>
      <c r="L99" s="70"/>
      <c r="M99" s="70"/>
      <c r="N99" s="70"/>
      <c r="O99" s="70"/>
      <c r="P99" s="70"/>
      <c r="Q99" s="70"/>
      <c r="R99" s="70"/>
      <c r="S99" s="70"/>
      <c r="T99" s="60"/>
      <c r="U99" s="134"/>
    </row>
    <row r="100" spans="1:21" s="1" customFormat="1" x14ac:dyDescent="0.35">
      <c r="A100" s="164"/>
      <c r="B100" s="164"/>
      <c r="C100" s="187" t="s">
        <v>244</v>
      </c>
      <c r="D100" s="197" t="s">
        <v>245</v>
      </c>
      <c r="E100" s="30"/>
      <c r="F100" s="30">
        <v>0</v>
      </c>
      <c r="G100" s="19">
        <v>0</v>
      </c>
      <c r="H100" s="19">
        <v>3795</v>
      </c>
      <c r="I100" s="70"/>
      <c r="J100" s="70"/>
      <c r="K100" s="70"/>
      <c r="L100" s="70"/>
      <c r="M100" s="70"/>
      <c r="N100" s="70"/>
      <c r="O100" s="70"/>
      <c r="P100" s="70"/>
      <c r="Q100" s="70"/>
      <c r="R100" s="70"/>
      <c r="S100" s="70"/>
      <c r="T100" s="60"/>
      <c r="U100" s="133"/>
    </row>
    <row r="101" spans="1:21" s="1" customFormat="1" ht="23.5" customHeight="1" x14ac:dyDescent="0.35">
      <c r="A101" s="165"/>
      <c r="B101" s="165"/>
      <c r="C101" s="188"/>
      <c r="D101" s="198"/>
      <c r="E101" s="65"/>
      <c r="F101" s="65" t="s">
        <v>108</v>
      </c>
      <c r="G101" s="65" t="s">
        <v>108</v>
      </c>
      <c r="H101" s="65" t="s">
        <v>109</v>
      </c>
      <c r="I101" s="70"/>
      <c r="J101" s="70"/>
      <c r="K101" s="70"/>
      <c r="L101" s="70"/>
      <c r="M101" s="70"/>
      <c r="N101" s="70"/>
      <c r="O101" s="70"/>
      <c r="P101" s="70"/>
      <c r="Q101" s="70"/>
      <c r="R101" s="70"/>
      <c r="S101" s="70"/>
      <c r="T101" s="60"/>
      <c r="U101" s="134"/>
    </row>
    <row r="102" spans="1:21" s="1" customFormat="1" ht="24" customHeight="1" x14ac:dyDescent="0.35">
      <c r="A102" s="163" t="s">
        <v>80</v>
      </c>
      <c r="B102" s="163" t="s">
        <v>81</v>
      </c>
      <c r="C102" s="199"/>
      <c r="D102" s="200"/>
      <c r="E102" s="201"/>
      <c r="F102" s="201"/>
      <c r="G102" s="201"/>
      <c r="H102" s="202"/>
      <c r="I102" s="77">
        <v>787097</v>
      </c>
      <c r="J102" s="77">
        <v>669032</v>
      </c>
      <c r="K102" s="77"/>
      <c r="L102" s="77">
        <v>118065</v>
      </c>
      <c r="M102" s="77">
        <v>201429.64</v>
      </c>
      <c r="N102" s="77">
        <v>170000</v>
      </c>
      <c r="O102" s="78"/>
      <c r="P102" s="77">
        <f>M102-N102</f>
        <v>31429.640000000014</v>
      </c>
      <c r="Q102" s="19">
        <f>R102+T102</f>
        <v>15798.71</v>
      </c>
      <c r="R102" s="19">
        <v>15000</v>
      </c>
      <c r="S102" s="19"/>
      <c r="T102" s="19">
        <v>798.71</v>
      </c>
      <c r="U102" s="62"/>
    </row>
    <row r="103" spans="1:21" s="1" customFormat="1" x14ac:dyDescent="0.35">
      <c r="A103" s="164"/>
      <c r="B103" s="164"/>
      <c r="C103" s="187" t="s">
        <v>133</v>
      </c>
      <c r="D103" s="197" t="s">
        <v>132</v>
      </c>
      <c r="E103" s="30">
        <v>0</v>
      </c>
      <c r="F103" s="30">
        <v>0</v>
      </c>
      <c r="G103" s="19">
        <v>0</v>
      </c>
      <c r="H103" s="19">
        <v>80</v>
      </c>
      <c r="I103" s="173"/>
      <c r="J103" s="174"/>
      <c r="K103" s="174"/>
      <c r="L103" s="174"/>
      <c r="M103" s="174"/>
      <c r="N103" s="174"/>
      <c r="O103" s="174"/>
      <c r="P103" s="174"/>
      <c r="Q103" s="174"/>
      <c r="R103" s="174"/>
      <c r="S103" s="174"/>
      <c r="T103" s="175"/>
      <c r="U103" s="133"/>
    </row>
    <row r="104" spans="1:21" s="1" customFormat="1" ht="22.5" customHeight="1" x14ac:dyDescent="0.35">
      <c r="A104" s="164"/>
      <c r="B104" s="164"/>
      <c r="C104" s="188"/>
      <c r="D104" s="198"/>
      <c r="E104" s="65" t="s">
        <v>107</v>
      </c>
      <c r="F104" s="65" t="s">
        <v>108</v>
      </c>
      <c r="G104" s="65" t="s">
        <v>108</v>
      </c>
      <c r="H104" s="65" t="s">
        <v>109</v>
      </c>
      <c r="I104" s="176"/>
      <c r="J104" s="177"/>
      <c r="K104" s="177"/>
      <c r="L104" s="177"/>
      <c r="M104" s="177"/>
      <c r="N104" s="177"/>
      <c r="O104" s="177"/>
      <c r="P104" s="177"/>
      <c r="Q104" s="177"/>
      <c r="R104" s="177"/>
      <c r="S104" s="177"/>
      <c r="T104" s="178"/>
      <c r="U104" s="134"/>
    </row>
    <row r="105" spans="1:21" s="1" customFormat="1" x14ac:dyDescent="0.35">
      <c r="A105" s="164"/>
      <c r="B105" s="164"/>
      <c r="C105" s="187" t="s">
        <v>135</v>
      </c>
      <c r="D105" s="197" t="s">
        <v>134</v>
      </c>
      <c r="E105" s="30">
        <v>0</v>
      </c>
      <c r="F105" s="30">
        <v>0</v>
      </c>
      <c r="G105" s="19">
        <v>0</v>
      </c>
      <c r="H105" s="19">
        <v>80</v>
      </c>
      <c r="I105" s="176"/>
      <c r="J105" s="177"/>
      <c r="K105" s="177"/>
      <c r="L105" s="177"/>
      <c r="M105" s="177"/>
      <c r="N105" s="177"/>
      <c r="O105" s="177"/>
      <c r="P105" s="177"/>
      <c r="Q105" s="177"/>
      <c r="R105" s="177"/>
      <c r="S105" s="177"/>
      <c r="T105" s="178"/>
      <c r="U105" s="133"/>
    </row>
    <row r="106" spans="1:21" s="1" customFormat="1" ht="23.5" customHeight="1" x14ac:dyDescent="0.35">
      <c r="A106" s="164"/>
      <c r="B106" s="164"/>
      <c r="C106" s="188"/>
      <c r="D106" s="198"/>
      <c r="E106" s="65" t="s">
        <v>107</v>
      </c>
      <c r="F106" s="65" t="s">
        <v>108</v>
      </c>
      <c r="G106" s="65" t="s">
        <v>108</v>
      </c>
      <c r="H106" s="65" t="s">
        <v>109</v>
      </c>
      <c r="I106" s="176"/>
      <c r="J106" s="177"/>
      <c r="K106" s="177"/>
      <c r="L106" s="177"/>
      <c r="M106" s="177"/>
      <c r="N106" s="177"/>
      <c r="O106" s="177"/>
      <c r="P106" s="177"/>
      <c r="Q106" s="177"/>
      <c r="R106" s="177"/>
      <c r="S106" s="177"/>
      <c r="T106" s="178"/>
      <c r="U106" s="134"/>
    </row>
    <row r="107" spans="1:21" s="1" customFormat="1" x14ac:dyDescent="0.35">
      <c r="A107" s="164"/>
      <c r="B107" s="164"/>
      <c r="C107" s="187" t="s">
        <v>137</v>
      </c>
      <c r="D107" s="197" t="s">
        <v>136</v>
      </c>
      <c r="E107" s="53"/>
      <c r="F107" s="30">
        <v>0</v>
      </c>
      <c r="G107" s="19">
        <v>0</v>
      </c>
      <c r="H107" s="19">
        <v>4950</v>
      </c>
      <c r="I107" s="176"/>
      <c r="J107" s="177"/>
      <c r="K107" s="177"/>
      <c r="L107" s="177"/>
      <c r="M107" s="177"/>
      <c r="N107" s="177"/>
      <c r="O107" s="177"/>
      <c r="P107" s="177"/>
      <c r="Q107" s="177"/>
      <c r="R107" s="177"/>
      <c r="S107" s="177"/>
      <c r="T107" s="178"/>
      <c r="U107" s="133"/>
    </row>
    <row r="108" spans="1:21" s="1" customFormat="1" ht="16.5" customHeight="1" x14ac:dyDescent="0.35">
      <c r="A108" s="164"/>
      <c r="B108" s="164"/>
      <c r="C108" s="188"/>
      <c r="D108" s="198"/>
      <c r="E108" s="54"/>
      <c r="F108" s="65" t="s">
        <v>108</v>
      </c>
      <c r="G108" s="65" t="s">
        <v>108</v>
      </c>
      <c r="H108" s="65" t="s">
        <v>109</v>
      </c>
      <c r="I108" s="176"/>
      <c r="J108" s="177"/>
      <c r="K108" s="177"/>
      <c r="L108" s="177"/>
      <c r="M108" s="177"/>
      <c r="N108" s="177"/>
      <c r="O108" s="177"/>
      <c r="P108" s="177"/>
      <c r="Q108" s="177"/>
      <c r="R108" s="177"/>
      <c r="S108" s="177"/>
      <c r="T108" s="178"/>
      <c r="U108" s="134"/>
    </row>
    <row r="109" spans="1:21" s="1" customFormat="1" x14ac:dyDescent="0.35">
      <c r="A109" s="164"/>
      <c r="B109" s="164"/>
      <c r="C109" s="187" t="s">
        <v>139</v>
      </c>
      <c r="D109" s="197" t="s">
        <v>138</v>
      </c>
      <c r="E109" s="53"/>
      <c r="F109" s="30">
        <v>1</v>
      </c>
      <c r="G109" s="19">
        <v>0</v>
      </c>
      <c r="H109" s="19">
        <v>3</v>
      </c>
      <c r="I109" s="176"/>
      <c r="J109" s="177"/>
      <c r="K109" s="177"/>
      <c r="L109" s="177"/>
      <c r="M109" s="177"/>
      <c r="N109" s="177"/>
      <c r="O109" s="177"/>
      <c r="P109" s="177"/>
      <c r="Q109" s="177"/>
      <c r="R109" s="177"/>
      <c r="S109" s="177"/>
      <c r="T109" s="178"/>
      <c r="U109" s="133"/>
    </row>
    <row r="110" spans="1:21" s="1" customFormat="1" ht="33.65" customHeight="1" x14ac:dyDescent="0.35">
      <c r="A110" s="165"/>
      <c r="B110" s="165"/>
      <c r="C110" s="188"/>
      <c r="D110" s="198"/>
      <c r="E110" s="54"/>
      <c r="F110" s="65" t="s">
        <v>108</v>
      </c>
      <c r="G110" s="65" t="s">
        <v>108</v>
      </c>
      <c r="H110" s="65" t="s">
        <v>109</v>
      </c>
      <c r="I110" s="179"/>
      <c r="J110" s="180"/>
      <c r="K110" s="180"/>
      <c r="L110" s="180"/>
      <c r="M110" s="180"/>
      <c r="N110" s="180"/>
      <c r="O110" s="180"/>
      <c r="P110" s="180"/>
      <c r="Q110" s="180"/>
      <c r="R110" s="180"/>
      <c r="S110" s="180"/>
      <c r="T110" s="181"/>
      <c r="U110" s="134"/>
    </row>
    <row r="111" spans="1:21" s="1" customFormat="1" ht="23.5" customHeight="1" x14ac:dyDescent="0.35">
      <c r="A111" s="163" t="s">
        <v>246</v>
      </c>
      <c r="B111" s="163" t="s">
        <v>247</v>
      </c>
      <c r="C111" s="199"/>
      <c r="D111" s="200"/>
      <c r="E111" s="200"/>
      <c r="F111" s="200"/>
      <c r="G111" s="200"/>
      <c r="H111" s="205"/>
      <c r="I111" s="75">
        <v>20517520.760000002</v>
      </c>
      <c r="J111" s="75">
        <v>17439892.640000001</v>
      </c>
      <c r="K111" s="75"/>
      <c r="L111" s="75">
        <v>3077628.12</v>
      </c>
      <c r="M111" s="75">
        <v>495011.47</v>
      </c>
      <c r="N111" s="75">
        <v>420759.75</v>
      </c>
      <c r="O111" s="76"/>
      <c r="P111" s="75">
        <f>M111-N111</f>
        <v>74251.719999999972</v>
      </c>
      <c r="Q111" s="73">
        <v>38250</v>
      </c>
      <c r="R111" s="73">
        <v>38250</v>
      </c>
      <c r="S111" s="73"/>
      <c r="T111" s="73">
        <v>0</v>
      </c>
      <c r="U111" s="62"/>
    </row>
    <row r="112" spans="1:21" s="1" customFormat="1" ht="17.149999999999999" customHeight="1" x14ac:dyDescent="0.35">
      <c r="A112" s="164"/>
      <c r="B112" s="164"/>
      <c r="C112" s="187" t="s">
        <v>228</v>
      </c>
      <c r="D112" s="206" t="s">
        <v>248</v>
      </c>
      <c r="E112" s="30">
        <v>0</v>
      </c>
      <c r="F112" s="30">
        <v>0</v>
      </c>
      <c r="G112" s="30">
        <v>0</v>
      </c>
      <c r="H112" s="30">
        <v>200</v>
      </c>
      <c r="I112" s="173"/>
      <c r="J112" s="174"/>
      <c r="K112" s="174"/>
      <c r="L112" s="174"/>
      <c r="M112" s="174"/>
      <c r="N112" s="174"/>
      <c r="O112" s="174"/>
      <c r="P112" s="174"/>
      <c r="Q112" s="174"/>
      <c r="R112" s="174"/>
      <c r="S112" s="174"/>
      <c r="T112" s="175"/>
      <c r="U112" s="135"/>
    </row>
    <row r="113" spans="1:21" s="1" customFormat="1" ht="17.149999999999999" customHeight="1" x14ac:dyDescent="0.35">
      <c r="A113" s="164"/>
      <c r="B113" s="164"/>
      <c r="C113" s="188"/>
      <c r="D113" s="207"/>
      <c r="E113" s="65" t="s">
        <v>107</v>
      </c>
      <c r="F113" s="65" t="s">
        <v>108</v>
      </c>
      <c r="G113" s="65" t="s">
        <v>108</v>
      </c>
      <c r="H113" s="65" t="s">
        <v>109</v>
      </c>
      <c r="I113" s="176"/>
      <c r="J113" s="177"/>
      <c r="K113" s="177"/>
      <c r="L113" s="177"/>
      <c r="M113" s="177"/>
      <c r="N113" s="177"/>
      <c r="O113" s="177"/>
      <c r="P113" s="177"/>
      <c r="Q113" s="177"/>
      <c r="R113" s="177"/>
      <c r="S113" s="177"/>
      <c r="T113" s="178"/>
      <c r="U113" s="136"/>
    </row>
    <row r="114" spans="1:21" s="1" customFormat="1" ht="17.149999999999999" customHeight="1" x14ac:dyDescent="0.35">
      <c r="A114" s="164"/>
      <c r="B114" s="164"/>
      <c r="C114" s="187" t="s">
        <v>229</v>
      </c>
      <c r="D114" s="206" t="s">
        <v>249</v>
      </c>
      <c r="E114" s="30">
        <v>0</v>
      </c>
      <c r="F114" s="30">
        <v>0</v>
      </c>
      <c r="G114" s="30">
        <v>0</v>
      </c>
      <c r="H114" s="30">
        <v>63</v>
      </c>
      <c r="I114" s="176"/>
      <c r="J114" s="177"/>
      <c r="K114" s="177"/>
      <c r="L114" s="177"/>
      <c r="M114" s="177"/>
      <c r="N114" s="177"/>
      <c r="O114" s="177"/>
      <c r="P114" s="177"/>
      <c r="Q114" s="177"/>
      <c r="R114" s="177"/>
      <c r="S114" s="177"/>
      <c r="T114" s="178"/>
      <c r="U114" s="135"/>
    </row>
    <row r="115" spans="1:21" s="1" customFormat="1" ht="17.149999999999999" customHeight="1" x14ac:dyDescent="0.35">
      <c r="A115" s="164"/>
      <c r="B115" s="164"/>
      <c r="C115" s="188"/>
      <c r="D115" s="207"/>
      <c r="E115" s="65" t="s">
        <v>107</v>
      </c>
      <c r="F115" s="65" t="s">
        <v>108</v>
      </c>
      <c r="G115" s="65" t="s">
        <v>108</v>
      </c>
      <c r="H115" s="65" t="s">
        <v>109</v>
      </c>
      <c r="I115" s="176"/>
      <c r="J115" s="177"/>
      <c r="K115" s="177"/>
      <c r="L115" s="177"/>
      <c r="M115" s="177"/>
      <c r="N115" s="177"/>
      <c r="O115" s="177"/>
      <c r="P115" s="177"/>
      <c r="Q115" s="177"/>
      <c r="R115" s="177"/>
      <c r="S115" s="177"/>
      <c r="T115" s="178"/>
      <c r="U115" s="136"/>
    </row>
    <row r="116" spans="1:21" s="1" customFormat="1" ht="17.149999999999999" customHeight="1" x14ac:dyDescent="0.35">
      <c r="A116" s="164"/>
      <c r="B116" s="164"/>
      <c r="C116" s="203" t="s">
        <v>230</v>
      </c>
      <c r="D116" s="206" t="s">
        <v>250</v>
      </c>
      <c r="E116" s="30">
        <v>0</v>
      </c>
      <c r="F116" s="30">
        <v>0</v>
      </c>
      <c r="G116" s="30">
        <v>0</v>
      </c>
      <c r="H116" s="30">
        <v>57</v>
      </c>
      <c r="I116" s="176"/>
      <c r="J116" s="177"/>
      <c r="K116" s="177"/>
      <c r="L116" s="177"/>
      <c r="M116" s="177"/>
      <c r="N116" s="177"/>
      <c r="O116" s="177"/>
      <c r="P116" s="177"/>
      <c r="Q116" s="177"/>
      <c r="R116" s="177"/>
      <c r="S116" s="177"/>
      <c r="T116" s="178"/>
      <c r="U116" s="135"/>
    </row>
    <row r="117" spans="1:21" s="1" customFormat="1" ht="32.5" customHeight="1" x14ac:dyDescent="0.35">
      <c r="A117" s="164"/>
      <c r="B117" s="164"/>
      <c r="C117" s="204"/>
      <c r="D117" s="207"/>
      <c r="E117" s="65" t="s">
        <v>107</v>
      </c>
      <c r="F117" s="65" t="s">
        <v>108</v>
      </c>
      <c r="G117" s="65" t="s">
        <v>108</v>
      </c>
      <c r="H117" s="65" t="s">
        <v>109</v>
      </c>
      <c r="I117" s="176"/>
      <c r="J117" s="177"/>
      <c r="K117" s="177"/>
      <c r="L117" s="177"/>
      <c r="M117" s="177"/>
      <c r="N117" s="177"/>
      <c r="O117" s="177"/>
      <c r="P117" s="177"/>
      <c r="Q117" s="177"/>
      <c r="R117" s="177"/>
      <c r="S117" s="177"/>
      <c r="T117" s="178"/>
      <c r="U117" s="136"/>
    </row>
    <row r="118" spans="1:21" s="1" customFormat="1" ht="17.149999999999999" customHeight="1" x14ac:dyDescent="0.35">
      <c r="A118" s="164"/>
      <c r="B118" s="164"/>
      <c r="C118" s="203" t="s">
        <v>231</v>
      </c>
      <c r="D118" s="206" t="s">
        <v>251</v>
      </c>
      <c r="E118" s="30">
        <v>0</v>
      </c>
      <c r="F118" s="30">
        <v>0</v>
      </c>
      <c r="G118" s="30">
        <v>0</v>
      </c>
      <c r="H118" s="30">
        <v>85</v>
      </c>
      <c r="I118" s="176"/>
      <c r="J118" s="177"/>
      <c r="K118" s="177"/>
      <c r="L118" s="177"/>
      <c r="M118" s="177"/>
      <c r="N118" s="177"/>
      <c r="O118" s="177"/>
      <c r="P118" s="177"/>
      <c r="Q118" s="177"/>
      <c r="R118" s="177"/>
      <c r="S118" s="177"/>
      <c r="T118" s="178"/>
      <c r="U118" s="135"/>
    </row>
    <row r="119" spans="1:21" s="1" customFormat="1" ht="17.149999999999999" customHeight="1" x14ac:dyDescent="0.35">
      <c r="A119" s="164"/>
      <c r="B119" s="164"/>
      <c r="C119" s="204"/>
      <c r="D119" s="207"/>
      <c r="E119" s="65" t="s">
        <v>107</v>
      </c>
      <c r="F119" s="65" t="s">
        <v>108</v>
      </c>
      <c r="G119" s="65" t="s">
        <v>108</v>
      </c>
      <c r="H119" s="65" t="s">
        <v>109</v>
      </c>
      <c r="I119" s="176"/>
      <c r="J119" s="177"/>
      <c r="K119" s="177"/>
      <c r="L119" s="177"/>
      <c r="M119" s="177"/>
      <c r="N119" s="177"/>
      <c r="O119" s="177"/>
      <c r="P119" s="177"/>
      <c r="Q119" s="177"/>
      <c r="R119" s="177"/>
      <c r="S119" s="177"/>
      <c r="T119" s="178"/>
      <c r="U119" s="136"/>
    </row>
    <row r="120" spans="1:21" s="1" customFormat="1" ht="17.149999999999999" customHeight="1" x14ac:dyDescent="0.35">
      <c r="A120" s="164"/>
      <c r="B120" s="164"/>
      <c r="C120" s="203" t="s">
        <v>252</v>
      </c>
      <c r="D120" s="206" t="s">
        <v>253</v>
      </c>
      <c r="E120" s="42"/>
      <c r="F120" s="30">
        <v>0</v>
      </c>
      <c r="G120" s="30">
        <v>0</v>
      </c>
      <c r="H120" s="83" t="s">
        <v>254</v>
      </c>
      <c r="I120" s="176"/>
      <c r="J120" s="177"/>
      <c r="K120" s="177"/>
      <c r="L120" s="177"/>
      <c r="M120" s="177"/>
      <c r="N120" s="177"/>
      <c r="O120" s="177"/>
      <c r="P120" s="177"/>
      <c r="Q120" s="177"/>
      <c r="R120" s="177"/>
      <c r="S120" s="177"/>
      <c r="T120" s="178"/>
      <c r="U120" s="135"/>
    </row>
    <row r="121" spans="1:21" s="1" customFormat="1" ht="17.149999999999999" customHeight="1" x14ac:dyDescent="0.35">
      <c r="A121" s="164"/>
      <c r="B121" s="164"/>
      <c r="C121" s="204"/>
      <c r="D121" s="207"/>
      <c r="E121" s="63"/>
      <c r="F121" s="65" t="s">
        <v>108</v>
      </c>
      <c r="G121" s="65" t="s">
        <v>108</v>
      </c>
      <c r="H121" s="65" t="s">
        <v>109</v>
      </c>
      <c r="I121" s="176"/>
      <c r="J121" s="177"/>
      <c r="K121" s="177"/>
      <c r="L121" s="177"/>
      <c r="M121" s="177"/>
      <c r="N121" s="177"/>
      <c r="O121" s="177"/>
      <c r="P121" s="177"/>
      <c r="Q121" s="177"/>
      <c r="R121" s="177"/>
      <c r="S121" s="177"/>
      <c r="T121" s="178"/>
      <c r="U121" s="136"/>
    </row>
    <row r="122" spans="1:21" s="1" customFormat="1" ht="17.149999999999999" customHeight="1" x14ac:dyDescent="0.35">
      <c r="A122" s="164"/>
      <c r="B122" s="164"/>
      <c r="C122" s="203" t="s">
        <v>255</v>
      </c>
      <c r="D122" s="206" t="s">
        <v>256</v>
      </c>
      <c r="E122" s="42"/>
      <c r="F122" s="30">
        <v>0</v>
      </c>
      <c r="G122" s="30">
        <v>0</v>
      </c>
      <c r="H122" s="83" t="s">
        <v>257</v>
      </c>
      <c r="I122" s="176"/>
      <c r="J122" s="177"/>
      <c r="K122" s="177"/>
      <c r="L122" s="177"/>
      <c r="M122" s="177"/>
      <c r="N122" s="177"/>
      <c r="O122" s="177"/>
      <c r="P122" s="177"/>
      <c r="Q122" s="177"/>
      <c r="R122" s="177"/>
      <c r="S122" s="177"/>
      <c r="T122" s="178"/>
      <c r="U122" s="135"/>
    </row>
    <row r="123" spans="1:21" s="1" customFormat="1" ht="28.5" customHeight="1" x14ac:dyDescent="0.35">
      <c r="A123" s="164"/>
      <c r="B123" s="164"/>
      <c r="C123" s="204"/>
      <c r="D123" s="207"/>
      <c r="E123" s="63"/>
      <c r="F123" s="65" t="s">
        <v>108</v>
      </c>
      <c r="G123" s="65" t="s">
        <v>108</v>
      </c>
      <c r="H123" s="65" t="s">
        <v>109</v>
      </c>
      <c r="I123" s="176"/>
      <c r="J123" s="177"/>
      <c r="K123" s="177"/>
      <c r="L123" s="177"/>
      <c r="M123" s="177"/>
      <c r="N123" s="177"/>
      <c r="O123" s="177"/>
      <c r="P123" s="177"/>
      <c r="Q123" s="177"/>
      <c r="R123" s="177"/>
      <c r="S123" s="177"/>
      <c r="T123" s="178"/>
      <c r="U123" s="136"/>
    </row>
    <row r="124" spans="1:21" s="1" customFormat="1" ht="17.149999999999999" customHeight="1" x14ac:dyDescent="0.35">
      <c r="A124" s="164"/>
      <c r="B124" s="164"/>
      <c r="C124" s="203" t="s">
        <v>258</v>
      </c>
      <c r="D124" s="206" t="s">
        <v>259</v>
      </c>
      <c r="E124" s="42"/>
      <c r="F124" s="30">
        <v>0</v>
      </c>
      <c r="G124" s="30">
        <v>0</v>
      </c>
      <c r="H124" s="30">
        <v>57</v>
      </c>
      <c r="I124" s="176"/>
      <c r="J124" s="177"/>
      <c r="K124" s="177"/>
      <c r="L124" s="177"/>
      <c r="M124" s="177"/>
      <c r="N124" s="177"/>
      <c r="O124" s="177"/>
      <c r="P124" s="177"/>
      <c r="Q124" s="177"/>
      <c r="R124" s="177"/>
      <c r="S124" s="177"/>
      <c r="T124" s="178"/>
      <c r="U124" s="135"/>
    </row>
    <row r="125" spans="1:21" s="1" customFormat="1" ht="17.149999999999999" customHeight="1" x14ac:dyDescent="0.35">
      <c r="A125" s="164"/>
      <c r="B125" s="164"/>
      <c r="C125" s="204"/>
      <c r="D125" s="207"/>
      <c r="E125" s="63"/>
      <c r="F125" s="65" t="s">
        <v>108</v>
      </c>
      <c r="G125" s="65" t="s">
        <v>108</v>
      </c>
      <c r="H125" s="65" t="s">
        <v>109</v>
      </c>
      <c r="I125" s="176"/>
      <c r="J125" s="177"/>
      <c r="K125" s="177"/>
      <c r="L125" s="177"/>
      <c r="M125" s="177"/>
      <c r="N125" s="177"/>
      <c r="O125" s="177"/>
      <c r="P125" s="177"/>
      <c r="Q125" s="177"/>
      <c r="R125" s="177"/>
      <c r="S125" s="177"/>
      <c r="T125" s="178"/>
      <c r="U125" s="136"/>
    </row>
    <row r="126" spans="1:21" s="1" customFormat="1" ht="17.149999999999999" customHeight="1" x14ac:dyDescent="0.35">
      <c r="A126" s="164"/>
      <c r="B126" s="164"/>
      <c r="C126" s="203" t="s">
        <v>260</v>
      </c>
      <c r="D126" s="206" t="s">
        <v>261</v>
      </c>
      <c r="E126" s="44"/>
      <c r="F126" s="30">
        <v>0</v>
      </c>
      <c r="G126" s="30">
        <v>0</v>
      </c>
      <c r="H126" s="30">
        <v>85</v>
      </c>
      <c r="I126" s="176"/>
      <c r="J126" s="177"/>
      <c r="K126" s="177"/>
      <c r="L126" s="177"/>
      <c r="M126" s="177"/>
      <c r="N126" s="177"/>
      <c r="O126" s="177"/>
      <c r="P126" s="177"/>
      <c r="Q126" s="177"/>
      <c r="R126" s="177"/>
      <c r="S126" s="177"/>
      <c r="T126" s="178"/>
      <c r="U126" s="135"/>
    </row>
    <row r="127" spans="1:21" s="1" customFormat="1" ht="17.149999999999999" customHeight="1" x14ac:dyDescent="0.35">
      <c r="A127" s="165"/>
      <c r="B127" s="165"/>
      <c r="C127" s="204"/>
      <c r="D127" s="207"/>
      <c r="E127" s="63"/>
      <c r="F127" s="65" t="s">
        <v>108</v>
      </c>
      <c r="G127" s="65" t="s">
        <v>108</v>
      </c>
      <c r="H127" s="65" t="s">
        <v>109</v>
      </c>
      <c r="I127" s="179"/>
      <c r="J127" s="180"/>
      <c r="K127" s="180"/>
      <c r="L127" s="180"/>
      <c r="M127" s="180"/>
      <c r="N127" s="180"/>
      <c r="O127" s="180"/>
      <c r="P127" s="180"/>
      <c r="Q127" s="180"/>
      <c r="R127" s="180"/>
      <c r="S127" s="180"/>
      <c r="T127" s="181"/>
      <c r="U127" s="136"/>
    </row>
    <row r="128" spans="1:21" s="1" customFormat="1" ht="24" customHeight="1" x14ac:dyDescent="0.35">
      <c r="A128" s="116" t="s">
        <v>51</v>
      </c>
      <c r="B128" s="116" t="s">
        <v>74</v>
      </c>
      <c r="C128" s="119"/>
      <c r="D128" s="120"/>
      <c r="E128" s="120"/>
      <c r="F128" s="120"/>
      <c r="G128" s="120"/>
      <c r="H128" s="182"/>
      <c r="I128" s="79">
        <f>I131-I15</f>
        <v>24360448.640000001</v>
      </c>
      <c r="J128" s="79">
        <f t="shared" ref="J128:T128" si="4">J131-J15</f>
        <v>14784164.289999999</v>
      </c>
      <c r="K128" s="79">
        <f t="shared" si="4"/>
        <v>0</v>
      </c>
      <c r="L128" s="79">
        <f t="shared" si="4"/>
        <v>9576284.3500000015</v>
      </c>
      <c r="M128" s="79">
        <f t="shared" si="4"/>
        <v>0</v>
      </c>
      <c r="N128" s="79">
        <f t="shared" si="4"/>
        <v>0</v>
      </c>
      <c r="O128" s="79">
        <f t="shared" si="4"/>
        <v>0</v>
      </c>
      <c r="P128" s="79">
        <f t="shared" si="4"/>
        <v>0</v>
      </c>
      <c r="Q128" s="79">
        <f t="shared" si="4"/>
        <v>0</v>
      </c>
      <c r="R128" s="79">
        <f t="shared" si="4"/>
        <v>0</v>
      </c>
      <c r="S128" s="79">
        <f t="shared" si="4"/>
        <v>0</v>
      </c>
      <c r="T128" s="79">
        <f t="shared" si="4"/>
        <v>0</v>
      </c>
      <c r="U128" s="116" t="s">
        <v>237</v>
      </c>
    </row>
    <row r="129" spans="1:21" s="1" customFormat="1" x14ac:dyDescent="0.35">
      <c r="A129" s="117"/>
      <c r="B129" s="117"/>
      <c r="C129" s="129" t="s">
        <v>141</v>
      </c>
      <c r="D129" s="125" t="s">
        <v>33</v>
      </c>
      <c r="E129" s="30">
        <v>0</v>
      </c>
      <c r="F129" s="30">
        <v>0</v>
      </c>
      <c r="G129" s="19">
        <v>0</v>
      </c>
      <c r="H129" s="19">
        <v>16801751</v>
      </c>
      <c r="I129" s="142"/>
      <c r="J129" s="143"/>
      <c r="K129" s="143"/>
      <c r="L129" s="143"/>
      <c r="M129" s="143"/>
      <c r="N129" s="143"/>
      <c r="O129" s="143"/>
      <c r="P129" s="143"/>
      <c r="Q129" s="143"/>
      <c r="R129" s="143"/>
      <c r="S129" s="143"/>
      <c r="T129" s="144"/>
      <c r="U129" s="117"/>
    </row>
    <row r="130" spans="1:21" s="1" customFormat="1" ht="24" customHeight="1" x14ac:dyDescent="0.35">
      <c r="A130" s="117"/>
      <c r="B130" s="117"/>
      <c r="C130" s="130"/>
      <c r="D130" s="126"/>
      <c r="E130" s="65" t="s">
        <v>107</v>
      </c>
      <c r="F130" s="65" t="s">
        <v>108</v>
      </c>
      <c r="G130" s="65" t="s">
        <v>108</v>
      </c>
      <c r="H130" s="65" t="s">
        <v>109</v>
      </c>
      <c r="I130" s="145"/>
      <c r="J130" s="146"/>
      <c r="K130" s="146"/>
      <c r="L130" s="146"/>
      <c r="M130" s="146"/>
      <c r="N130" s="146"/>
      <c r="O130" s="146"/>
      <c r="P130" s="146"/>
      <c r="Q130" s="146"/>
      <c r="R130" s="146"/>
      <c r="S130" s="146"/>
      <c r="T130" s="147"/>
      <c r="U130" s="118"/>
    </row>
    <row r="131" spans="1:21" s="1" customFormat="1" ht="23.5" customHeight="1" x14ac:dyDescent="0.35">
      <c r="A131" s="163" t="s">
        <v>75</v>
      </c>
      <c r="B131" s="163" t="s">
        <v>295</v>
      </c>
      <c r="C131" s="119"/>
      <c r="D131" s="120"/>
      <c r="E131" s="121"/>
      <c r="F131" s="121"/>
      <c r="G131" s="121"/>
      <c r="H131" s="122"/>
      <c r="I131" s="77">
        <v>55898102</v>
      </c>
      <c r="J131" s="77">
        <v>41591162.609999999</v>
      </c>
      <c r="K131" s="78"/>
      <c r="L131" s="77">
        <f>I131-J131</f>
        <v>14306939.390000001</v>
      </c>
      <c r="M131" s="77">
        <v>14488477.800000001</v>
      </c>
      <c r="N131" s="77">
        <v>11244634.65</v>
      </c>
      <c r="O131" s="77"/>
      <c r="P131" s="77">
        <f>M131-N131</f>
        <v>3243843.1500000004</v>
      </c>
      <c r="Q131" s="19">
        <f>R131+T131</f>
        <v>1222058.2000000002</v>
      </c>
      <c r="R131" s="19">
        <v>1192257.7600000002</v>
      </c>
      <c r="S131" s="19"/>
      <c r="T131" s="19">
        <v>29800.44</v>
      </c>
      <c r="U131" s="58"/>
    </row>
    <row r="132" spans="1:21" s="1" customFormat="1" ht="15" customHeight="1" x14ac:dyDescent="0.35">
      <c r="A132" s="164"/>
      <c r="B132" s="164"/>
      <c r="C132" s="187" t="s">
        <v>141</v>
      </c>
      <c r="D132" s="197" t="s">
        <v>140</v>
      </c>
      <c r="E132" s="19">
        <v>0</v>
      </c>
      <c r="F132" s="30">
        <v>0</v>
      </c>
      <c r="G132" s="19">
        <v>0</v>
      </c>
      <c r="H132" s="19">
        <v>16841150</v>
      </c>
      <c r="I132" s="174"/>
      <c r="J132" s="174"/>
      <c r="K132" s="174"/>
      <c r="L132" s="174"/>
      <c r="M132" s="174"/>
      <c r="N132" s="174"/>
      <c r="O132" s="174"/>
      <c r="P132" s="174"/>
      <c r="Q132" s="174"/>
      <c r="R132" s="174"/>
      <c r="S132" s="174"/>
      <c r="T132" s="175"/>
      <c r="U132" s="123"/>
    </row>
    <row r="133" spans="1:21" s="1" customFormat="1" ht="20.5" customHeight="1" x14ac:dyDescent="0.35">
      <c r="A133" s="164"/>
      <c r="B133" s="164"/>
      <c r="C133" s="188"/>
      <c r="D133" s="198"/>
      <c r="E133" s="65" t="s">
        <v>107</v>
      </c>
      <c r="F133" s="65" t="s">
        <v>108</v>
      </c>
      <c r="G133" s="65" t="s">
        <v>108</v>
      </c>
      <c r="H133" s="72" t="s">
        <v>109</v>
      </c>
      <c r="I133" s="177"/>
      <c r="J133" s="177"/>
      <c r="K133" s="177"/>
      <c r="L133" s="177"/>
      <c r="M133" s="177"/>
      <c r="N133" s="177"/>
      <c r="O133" s="177"/>
      <c r="P133" s="177"/>
      <c r="Q133" s="177"/>
      <c r="R133" s="177"/>
      <c r="S133" s="177"/>
      <c r="T133" s="178"/>
      <c r="U133" s="124"/>
    </row>
    <row r="134" spans="1:21" s="1" customFormat="1" x14ac:dyDescent="0.35">
      <c r="A134" s="164"/>
      <c r="B134" s="164"/>
      <c r="C134" s="187" t="s">
        <v>143</v>
      </c>
      <c r="D134" s="197" t="s">
        <v>142</v>
      </c>
      <c r="E134" s="19">
        <v>0</v>
      </c>
      <c r="F134" s="30">
        <v>0</v>
      </c>
      <c r="G134" s="19">
        <v>0</v>
      </c>
      <c r="H134" s="19">
        <v>291</v>
      </c>
      <c r="I134" s="177"/>
      <c r="J134" s="177"/>
      <c r="K134" s="177"/>
      <c r="L134" s="177"/>
      <c r="M134" s="177"/>
      <c r="N134" s="177"/>
      <c r="O134" s="177"/>
      <c r="P134" s="177"/>
      <c r="Q134" s="177"/>
      <c r="R134" s="177"/>
      <c r="S134" s="177"/>
      <c r="T134" s="178"/>
      <c r="U134" s="123"/>
    </row>
    <row r="135" spans="1:21" s="1" customFormat="1" ht="34" customHeight="1" x14ac:dyDescent="0.35">
      <c r="A135" s="164"/>
      <c r="B135" s="164"/>
      <c r="C135" s="188"/>
      <c r="D135" s="198"/>
      <c r="E135" s="65" t="s">
        <v>107</v>
      </c>
      <c r="F135" s="65" t="s">
        <v>108</v>
      </c>
      <c r="G135" s="65" t="s">
        <v>108</v>
      </c>
      <c r="H135" s="72" t="s">
        <v>109</v>
      </c>
      <c r="I135" s="177"/>
      <c r="J135" s="177"/>
      <c r="K135" s="177"/>
      <c r="L135" s="177"/>
      <c r="M135" s="177"/>
      <c r="N135" s="177"/>
      <c r="O135" s="177"/>
      <c r="P135" s="177"/>
      <c r="Q135" s="177"/>
      <c r="R135" s="177"/>
      <c r="S135" s="177"/>
      <c r="T135" s="178"/>
      <c r="U135" s="124"/>
    </row>
    <row r="136" spans="1:21" s="1" customFormat="1" x14ac:dyDescent="0.35">
      <c r="A136" s="164"/>
      <c r="B136" s="164"/>
      <c r="C136" s="187" t="s">
        <v>222</v>
      </c>
      <c r="D136" s="197" t="s">
        <v>234</v>
      </c>
      <c r="E136" s="19">
        <v>0</v>
      </c>
      <c r="F136" s="30">
        <v>0</v>
      </c>
      <c r="G136" s="19">
        <v>0</v>
      </c>
      <c r="H136" s="19">
        <v>1700</v>
      </c>
      <c r="I136" s="177"/>
      <c r="J136" s="177"/>
      <c r="K136" s="177"/>
      <c r="L136" s="177"/>
      <c r="M136" s="177"/>
      <c r="N136" s="177"/>
      <c r="O136" s="177"/>
      <c r="P136" s="177"/>
      <c r="Q136" s="177"/>
      <c r="R136" s="177"/>
      <c r="S136" s="177"/>
      <c r="T136" s="178"/>
      <c r="U136" s="219"/>
    </row>
    <row r="137" spans="1:21" s="1" customFormat="1" ht="23.15" customHeight="1" x14ac:dyDescent="0.35">
      <c r="A137" s="164"/>
      <c r="B137" s="164"/>
      <c r="C137" s="188"/>
      <c r="D137" s="198"/>
      <c r="E137" s="65" t="s">
        <v>107</v>
      </c>
      <c r="F137" s="65" t="s">
        <v>108</v>
      </c>
      <c r="G137" s="65" t="s">
        <v>108</v>
      </c>
      <c r="H137" s="72" t="s">
        <v>221</v>
      </c>
      <c r="I137" s="177"/>
      <c r="J137" s="177"/>
      <c r="K137" s="177"/>
      <c r="L137" s="177"/>
      <c r="M137" s="177"/>
      <c r="N137" s="177"/>
      <c r="O137" s="177"/>
      <c r="P137" s="177"/>
      <c r="Q137" s="177"/>
      <c r="R137" s="177"/>
      <c r="S137" s="177"/>
      <c r="T137" s="178"/>
      <c r="U137" s="220"/>
    </row>
    <row r="138" spans="1:21" s="1" customFormat="1" x14ac:dyDescent="0.35">
      <c r="A138" s="164"/>
      <c r="B138" s="164"/>
      <c r="C138" s="187" t="s">
        <v>145</v>
      </c>
      <c r="D138" s="197" t="s">
        <v>144</v>
      </c>
      <c r="E138" s="42"/>
      <c r="F138" s="30">
        <v>0</v>
      </c>
      <c r="G138" s="19">
        <v>0</v>
      </c>
      <c r="H138" s="19">
        <v>18</v>
      </c>
      <c r="I138" s="177"/>
      <c r="J138" s="177"/>
      <c r="K138" s="177"/>
      <c r="L138" s="177"/>
      <c r="M138" s="177"/>
      <c r="N138" s="177"/>
      <c r="O138" s="177"/>
      <c r="P138" s="177"/>
      <c r="Q138" s="177"/>
      <c r="R138" s="177"/>
      <c r="S138" s="177"/>
      <c r="T138" s="178"/>
      <c r="U138" s="123"/>
    </row>
    <row r="139" spans="1:21" s="1" customFormat="1" x14ac:dyDescent="0.35">
      <c r="A139" s="164"/>
      <c r="B139" s="164"/>
      <c r="C139" s="188"/>
      <c r="D139" s="198"/>
      <c r="E139" s="47"/>
      <c r="F139" s="65" t="s">
        <v>108</v>
      </c>
      <c r="G139" s="65" t="s">
        <v>108</v>
      </c>
      <c r="H139" s="72" t="s">
        <v>109</v>
      </c>
      <c r="I139" s="177"/>
      <c r="J139" s="177"/>
      <c r="K139" s="177"/>
      <c r="L139" s="177"/>
      <c r="M139" s="177"/>
      <c r="N139" s="177"/>
      <c r="O139" s="177"/>
      <c r="P139" s="177"/>
      <c r="Q139" s="177"/>
      <c r="R139" s="177"/>
      <c r="S139" s="177"/>
      <c r="T139" s="178"/>
      <c r="U139" s="124"/>
    </row>
    <row r="140" spans="1:21" s="1" customFormat="1" x14ac:dyDescent="0.35">
      <c r="A140" s="164"/>
      <c r="B140" s="164"/>
      <c r="C140" s="187" t="s">
        <v>147</v>
      </c>
      <c r="D140" s="197" t="s">
        <v>146</v>
      </c>
      <c r="E140" s="42"/>
      <c r="F140" s="30">
        <v>0</v>
      </c>
      <c r="G140" s="19">
        <v>0</v>
      </c>
      <c r="H140" s="19">
        <v>899916</v>
      </c>
      <c r="I140" s="177"/>
      <c r="J140" s="177"/>
      <c r="K140" s="177"/>
      <c r="L140" s="177"/>
      <c r="M140" s="177"/>
      <c r="N140" s="177"/>
      <c r="O140" s="177"/>
      <c r="P140" s="177"/>
      <c r="Q140" s="177"/>
      <c r="R140" s="177"/>
      <c r="S140" s="177"/>
      <c r="T140" s="178"/>
      <c r="U140" s="123"/>
    </row>
    <row r="141" spans="1:21" s="1" customFormat="1" ht="16" customHeight="1" x14ac:dyDescent="0.35">
      <c r="A141" s="165"/>
      <c r="B141" s="165"/>
      <c r="C141" s="188"/>
      <c r="D141" s="198"/>
      <c r="E141" s="47"/>
      <c r="F141" s="65" t="s">
        <v>108</v>
      </c>
      <c r="G141" s="65" t="s">
        <v>108</v>
      </c>
      <c r="H141" s="72" t="s">
        <v>109</v>
      </c>
      <c r="I141" s="180"/>
      <c r="J141" s="180"/>
      <c r="K141" s="180"/>
      <c r="L141" s="180"/>
      <c r="M141" s="180"/>
      <c r="N141" s="180"/>
      <c r="O141" s="180"/>
      <c r="P141" s="180"/>
      <c r="Q141" s="180"/>
      <c r="R141" s="180"/>
      <c r="S141" s="180"/>
      <c r="T141" s="181"/>
      <c r="U141" s="124"/>
    </row>
    <row r="142" spans="1:21" s="1" customFormat="1" ht="23.5" customHeight="1" x14ac:dyDescent="0.35">
      <c r="A142" s="116" t="s">
        <v>13</v>
      </c>
      <c r="B142" s="116" t="s">
        <v>53</v>
      </c>
      <c r="C142" s="119"/>
      <c r="D142" s="120"/>
      <c r="E142" s="121"/>
      <c r="F142" s="121"/>
      <c r="G142" s="121"/>
      <c r="H142" s="122"/>
      <c r="I142" s="92">
        <f>I157+I177</f>
        <v>64814389.200000003</v>
      </c>
      <c r="J142" s="92">
        <f t="shared" ref="J142:T142" si="5">J157+J177</f>
        <v>39963708.75</v>
      </c>
      <c r="K142" s="92">
        <f t="shared" si="5"/>
        <v>0</v>
      </c>
      <c r="L142" s="92">
        <f t="shared" si="5"/>
        <v>24850680.449999999</v>
      </c>
      <c r="M142" s="92">
        <f t="shared" si="5"/>
        <v>18739792.48</v>
      </c>
      <c r="N142" s="92">
        <f t="shared" si="5"/>
        <v>15907366.59</v>
      </c>
      <c r="O142" s="92">
        <f t="shared" si="5"/>
        <v>0</v>
      </c>
      <c r="P142" s="92">
        <f t="shared" si="5"/>
        <v>2832425.8899999997</v>
      </c>
      <c r="Q142" s="92">
        <f t="shared" si="5"/>
        <v>3788910.25</v>
      </c>
      <c r="R142" s="92">
        <f t="shared" si="5"/>
        <v>3312910.71</v>
      </c>
      <c r="S142" s="92">
        <f t="shared" si="5"/>
        <v>0</v>
      </c>
      <c r="T142" s="92">
        <f t="shared" si="5"/>
        <v>475999.54000000004</v>
      </c>
      <c r="U142" s="58"/>
    </row>
    <row r="143" spans="1:21" s="1" customFormat="1" x14ac:dyDescent="0.35">
      <c r="A143" s="117"/>
      <c r="B143" s="117"/>
      <c r="C143" s="123"/>
      <c r="D143" s="125" t="s">
        <v>54</v>
      </c>
      <c r="E143" s="18">
        <v>1.76</v>
      </c>
      <c r="F143" s="18" t="s">
        <v>39</v>
      </c>
      <c r="G143" s="19">
        <v>1.67</v>
      </c>
      <c r="H143" s="19">
        <v>1.5</v>
      </c>
      <c r="I143" s="210"/>
      <c r="J143" s="121"/>
      <c r="K143" s="121"/>
      <c r="L143" s="121"/>
      <c r="M143" s="121"/>
      <c r="N143" s="121"/>
      <c r="O143" s="121"/>
      <c r="P143" s="121"/>
      <c r="Q143" s="121"/>
      <c r="R143" s="121"/>
      <c r="S143" s="121"/>
      <c r="T143" s="122"/>
      <c r="U143" s="131" t="s">
        <v>172</v>
      </c>
    </row>
    <row r="144" spans="1:21" s="1" customFormat="1" ht="46.5" customHeight="1" x14ac:dyDescent="0.35">
      <c r="A144" s="117"/>
      <c r="B144" s="117"/>
      <c r="C144" s="124"/>
      <c r="D144" s="126"/>
      <c r="E144" s="65" t="s">
        <v>104</v>
      </c>
      <c r="F144" s="65" t="s">
        <v>171</v>
      </c>
      <c r="G144" s="65" t="s">
        <v>102</v>
      </c>
      <c r="H144" s="65" t="s">
        <v>103</v>
      </c>
      <c r="I144" s="211"/>
      <c r="J144" s="208"/>
      <c r="K144" s="208"/>
      <c r="L144" s="208"/>
      <c r="M144" s="208"/>
      <c r="N144" s="208"/>
      <c r="O144" s="208"/>
      <c r="P144" s="208"/>
      <c r="Q144" s="208"/>
      <c r="R144" s="208"/>
      <c r="S144" s="208"/>
      <c r="T144" s="209"/>
      <c r="U144" s="132"/>
    </row>
    <row r="145" spans="1:21" s="1" customFormat="1" x14ac:dyDescent="0.35">
      <c r="A145" s="117"/>
      <c r="B145" s="117"/>
      <c r="C145" s="123"/>
      <c r="D145" s="125" t="s">
        <v>55</v>
      </c>
      <c r="E145" s="30">
        <v>73.099999999999994</v>
      </c>
      <c r="F145" s="30">
        <v>74.900000000000006</v>
      </c>
      <c r="G145" s="19">
        <v>73.099999999999994</v>
      </c>
      <c r="H145" s="19">
        <v>74.599999999999994</v>
      </c>
      <c r="I145" s="211"/>
      <c r="J145" s="208"/>
      <c r="K145" s="208"/>
      <c r="L145" s="208"/>
      <c r="M145" s="208"/>
      <c r="N145" s="208"/>
      <c r="O145" s="208"/>
      <c r="P145" s="208"/>
      <c r="Q145" s="208"/>
      <c r="R145" s="208"/>
      <c r="S145" s="208"/>
      <c r="T145" s="209"/>
      <c r="U145" s="129"/>
    </row>
    <row r="146" spans="1:21" s="1" customFormat="1" ht="35.15" customHeight="1" x14ac:dyDescent="0.35">
      <c r="A146" s="117"/>
      <c r="B146" s="117"/>
      <c r="C146" s="124"/>
      <c r="D146" s="126"/>
      <c r="E146" s="65" t="s">
        <v>101</v>
      </c>
      <c r="F146" s="65" t="s">
        <v>171</v>
      </c>
      <c r="G146" s="65" t="s">
        <v>102</v>
      </c>
      <c r="H146" s="65" t="s">
        <v>103</v>
      </c>
      <c r="I146" s="211"/>
      <c r="J146" s="208"/>
      <c r="K146" s="208"/>
      <c r="L146" s="208"/>
      <c r="M146" s="208"/>
      <c r="N146" s="208"/>
      <c r="O146" s="208"/>
      <c r="P146" s="208"/>
      <c r="Q146" s="208"/>
      <c r="R146" s="208"/>
      <c r="S146" s="208"/>
      <c r="T146" s="209"/>
      <c r="U146" s="130"/>
    </row>
    <row r="147" spans="1:21" s="1" customFormat="1" x14ac:dyDescent="0.35">
      <c r="A147" s="117"/>
      <c r="B147" s="117"/>
      <c r="C147" s="123"/>
      <c r="D147" s="125" t="s">
        <v>56</v>
      </c>
      <c r="E147" s="30">
        <v>58.5</v>
      </c>
      <c r="F147" s="30">
        <v>63.3</v>
      </c>
      <c r="G147" s="19">
        <v>58.8</v>
      </c>
      <c r="H147" s="19">
        <v>61.8</v>
      </c>
      <c r="I147" s="211"/>
      <c r="J147" s="208"/>
      <c r="K147" s="208"/>
      <c r="L147" s="208"/>
      <c r="M147" s="208"/>
      <c r="N147" s="208"/>
      <c r="O147" s="208"/>
      <c r="P147" s="208"/>
      <c r="Q147" s="208"/>
      <c r="R147" s="208"/>
      <c r="S147" s="208"/>
      <c r="T147" s="209"/>
      <c r="U147" s="129"/>
    </row>
    <row r="148" spans="1:21" s="1" customFormat="1" ht="33" customHeight="1" x14ac:dyDescent="0.35">
      <c r="A148" s="117"/>
      <c r="B148" s="117"/>
      <c r="C148" s="124"/>
      <c r="D148" s="126"/>
      <c r="E148" s="65" t="s">
        <v>101</v>
      </c>
      <c r="F148" s="65" t="s">
        <v>171</v>
      </c>
      <c r="G148" s="65" t="s">
        <v>102</v>
      </c>
      <c r="H148" s="65" t="s">
        <v>103</v>
      </c>
      <c r="I148" s="211"/>
      <c r="J148" s="208"/>
      <c r="K148" s="208"/>
      <c r="L148" s="208"/>
      <c r="M148" s="208"/>
      <c r="N148" s="208"/>
      <c r="O148" s="208"/>
      <c r="P148" s="208"/>
      <c r="Q148" s="208"/>
      <c r="R148" s="208"/>
      <c r="S148" s="208"/>
      <c r="T148" s="209"/>
      <c r="U148" s="130"/>
    </row>
    <row r="149" spans="1:21" s="1" customFormat="1" x14ac:dyDescent="0.35">
      <c r="A149" s="117"/>
      <c r="B149" s="117"/>
      <c r="C149" s="123"/>
      <c r="D149" s="125" t="s">
        <v>57</v>
      </c>
      <c r="E149" s="30">
        <v>2.37</v>
      </c>
      <c r="F149" s="18" t="s">
        <v>39</v>
      </c>
      <c r="G149" s="19">
        <v>2.37</v>
      </c>
      <c r="H149" s="19">
        <v>2.36</v>
      </c>
      <c r="I149" s="211"/>
      <c r="J149" s="208"/>
      <c r="K149" s="208"/>
      <c r="L149" s="208"/>
      <c r="M149" s="208"/>
      <c r="N149" s="208"/>
      <c r="O149" s="208"/>
      <c r="P149" s="208"/>
      <c r="Q149" s="208"/>
      <c r="R149" s="208"/>
      <c r="S149" s="208"/>
      <c r="T149" s="209"/>
      <c r="U149" s="131" t="s">
        <v>172</v>
      </c>
    </row>
    <row r="150" spans="1:21" s="1" customFormat="1" ht="35.5" customHeight="1" x14ac:dyDescent="0.35">
      <c r="A150" s="117"/>
      <c r="B150" s="117"/>
      <c r="C150" s="124"/>
      <c r="D150" s="126"/>
      <c r="E150" s="65" t="s">
        <v>107</v>
      </c>
      <c r="F150" s="65" t="s">
        <v>171</v>
      </c>
      <c r="G150" s="65" t="s">
        <v>102</v>
      </c>
      <c r="H150" s="65" t="s">
        <v>103</v>
      </c>
      <c r="I150" s="211"/>
      <c r="J150" s="208"/>
      <c r="K150" s="208"/>
      <c r="L150" s="208"/>
      <c r="M150" s="208"/>
      <c r="N150" s="208"/>
      <c r="O150" s="208"/>
      <c r="P150" s="208"/>
      <c r="Q150" s="208"/>
      <c r="R150" s="208"/>
      <c r="S150" s="208"/>
      <c r="T150" s="209"/>
      <c r="U150" s="132"/>
    </row>
    <row r="151" spans="1:21" s="1" customFormat="1" x14ac:dyDescent="0.35">
      <c r="A151" s="117"/>
      <c r="B151" s="117"/>
      <c r="C151" s="123"/>
      <c r="D151" s="125" t="s">
        <v>58</v>
      </c>
      <c r="E151" s="30">
        <v>40</v>
      </c>
      <c r="F151" s="30">
        <v>24</v>
      </c>
      <c r="G151" s="19">
        <v>35</v>
      </c>
      <c r="H151" s="19">
        <v>8</v>
      </c>
      <c r="I151" s="211"/>
      <c r="J151" s="208"/>
      <c r="K151" s="208"/>
      <c r="L151" s="208"/>
      <c r="M151" s="208"/>
      <c r="N151" s="208"/>
      <c r="O151" s="208"/>
      <c r="P151" s="208"/>
      <c r="Q151" s="208"/>
      <c r="R151" s="208"/>
      <c r="S151" s="208"/>
      <c r="T151" s="209"/>
      <c r="U151" s="123"/>
    </row>
    <row r="152" spans="1:21" s="1" customFormat="1" ht="19" customHeight="1" x14ac:dyDescent="0.35">
      <c r="A152" s="117"/>
      <c r="B152" s="117"/>
      <c r="C152" s="124"/>
      <c r="D152" s="126"/>
      <c r="E152" s="65" t="s">
        <v>101</v>
      </c>
      <c r="F152" s="65" t="s">
        <v>171</v>
      </c>
      <c r="G152" s="65" t="s">
        <v>102</v>
      </c>
      <c r="H152" s="65" t="s">
        <v>103</v>
      </c>
      <c r="I152" s="211"/>
      <c r="J152" s="208"/>
      <c r="K152" s="208"/>
      <c r="L152" s="208"/>
      <c r="M152" s="208"/>
      <c r="N152" s="208"/>
      <c r="O152" s="208"/>
      <c r="P152" s="208"/>
      <c r="Q152" s="208"/>
      <c r="R152" s="208"/>
      <c r="S152" s="208"/>
      <c r="T152" s="209"/>
      <c r="U152" s="124"/>
    </row>
    <row r="153" spans="1:21" s="1" customFormat="1" x14ac:dyDescent="0.35">
      <c r="A153" s="117"/>
      <c r="B153" s="117"/>
      <c r="C153" s="123"/>
      <c r="D153" s="125" t="s">
        <v>59</v>
      </c>
      <c r="E153" s="80">
        <v>53</v>
      </c>
      <c r="F153" s="80">
        <v>55</v>
      </c>
      <c r="G153" s="27">
        <v>54</v>
      </c>
      <c r="H153" s="27">
        <v>57</v>
      </c>
      <c r="I153" s="211"/>
      <c r="J153" s="208"/>
      <c r="K153" s="208"/>
      <c r="L153" s="208"/>
      <c r="M153" s="208"/>
      <c r="N153" s="208"/>
      <c r="O153" s="208"/>
      <c r="P153" s="208"/>
      <c r="Q153" s="208"/>
      <c r="R153" s="208"/>
      <c r="S153" s="208"/>
      <c r="T153" s="209"/>
      <c r="U153" s="123"/>
    </row>
    <row r="154" spans="1:21" s="15" customFormat="1" ht="23.5" customHeight="1" x14ac:dyDescent="0.35">
      <c r="A154" s="117"/>
      <c r="B154" s="117"/>
      <c r="C154" s="124"/>
      <c r="D154" s="126"/>
      <c r="E154" s="65" t="s">
        <v>101</v>
      </c>
      <c r="F154" s="65" t="s">
        <v>171</v>
      </c>
      <c r="G154" s="65" t="s">
        <v>102</v>
      </c>
      <c r="H154" s="65" t="s">
        <v>103</v>
      </c>
      <c r="I154" s="211"/>
      <c r="J154" s="208"/>
      <c r="K154" s="208"/>
      <c r="L154" s="208"/>
      <c r="M154" s="208"/>
      <c r="N154" s="208"/>
      <c r="O154" s="208"/>
      <c r="P154" s="208"/>
      <c r="Q154" s="208"/>
      <c r="R154" s="208"/>
      <c r="S154" s="208"/>
      <c r="T154" s="209"/>
      <c r="U154" s="124"/>
    </row>
    <row r="155" spans="1:21" s="15" customFormat="1" ht="23.5" customHeight="1" x14ac:dyDescent="0.35">
      <c r="A155" s="117"/>
      <c r="B155" s="117"/>
      <c r="C155" s="123"/>
      <c r="D155" s="125" t="s">
        <v>238</v>
      </c>
      <c r="E155" s="80">
        <v>71</v>
      </c>
      <c r="F155" s="80">
        <v>60</v>
      </c>
      <c r="G155" s="27">
        <v>71</v>
      </c>
      <c r="H155" s="27">
        <v>70</v>
      </c>
      <c r="I155" s="211"/>
      <c r="J155" s="208"/>
      <c r="K155" s="208"/>
      <c r="L155" s="208"/>
      <c r="M155" s="208"/>
      <c r="N155" s="208"/>
      <c r="O155" s="208"/>
      <c r="P155" s="208"/>
      <c r="Q155" s="208"/>
      <c r="R155" s="208"/>
      <c r="S155" s="208"/>
      <c r="T155" s="209"/>
      <c r="U155" s="47"/>
    </row>
    <row r="156" spans="1:21" s="15" customFormat="1" ht="23.5" customHeight="1" x14ac:dyDescent="0.35">
      <c r="A156" s="118"/>
      <c r="B156" s="118"/>
      <c r="C156" s="124"/>
      <c r="D156" s="126"/>
      <c r="E156" s="65" t="s">
        <v>107</v>
      </c>
      <c r="F156" s="65" t="s">
        <v>111</v>
      </c>
      <c r="G156" s="65" t="s">
        <v>102</v>
      </c>
      <c r="H156" s="65" t="s">
        <v>103</v>
      </c>
      <c r="I156" s="212"/>
      <c r="J156" s="213"/>
      <c r="K156" s="213"/>
      <c r="L156" s="213"/>
      <c r="M156" s="213"/>
      <c r="N156" s="213"/>
      <c r="O156" s="213"/>
      <c r="P156" s="213"/>
      <c r="Q156" s="213"/>
      <c r="R156" s="213"/>
      <c r="S156" s="213"/>
      <c r="T156" s="214"/>
      <c r="U156" s="47"/>
    </row>
    <row r="157" spans="1:21" s="1" customFormat="1" ht="23.5" customHeight="1" x14ac:dyDescent="0.35">
      <c r="A157" s="116" t="s">
        <v>60</v>
      </c>
      <c r="B157" s="116" t="s">
        <v>61</v>
      </c>
      <c r="C157" s="199"/>
      <c r="D157" s="200"/>
      <c r="E157" s="201"/>
      <c r="F157" s="201"/>
      <c r="G157" s="201"/>
      <c r="H157" s="202"/>
      <c r="I157" s="73">
        <f>I162</f>
        <v>10011601</v>
      </c>
      <c r="J157" s="73">
        <f t="shared" ref="J157:T157" si="6">J162</f>
        <v>7099108</v>
      </c>
      <c r="K157" s="73">
        <f t="shared" si="6"/>
        <v>0</v>
      </c>
      <c r="L157" s="73">
        <f t="shared" si="6"/>
        <v>2912493</v>
      </c>
      <c r="M157" s="73">
        <f t="shared" si="6"/>
        <v>6806523.1600000001</v>
      </c>
      <c r="N157" s="73">
        <f t="shared" si="6"/>
        <v>5785484</v>
      </c>
      <c r="O157" s="73">
        <f t="shared" si="6"/>
        <v>0</v>
      </c>
      <c r="P157" s="73">
        <f t="shared" si="6"/>
        <v>1021039.1600000001</v>
      </c>
      <c r="Q157" s="73">
        <f t="shared" si="6"/>
        <v>0</v>
      </c>
      <c r="R157" s="73">
        <f t="shared" si="6"/>
        <v>0</v>
      </c>
      <c r="S157" s="73">
        <f t="shared" si="6"/>
        <v>0</v>
      </c>
      <c r="T157" s="73">
        <f t="shared" si="6"/>
        <v>0</v>
      </c>
      <c r="U157" s="59"/>
    </row>
    <row r="158" spans="1:21" s="1" customFormat="1" x14ac:dyDescent="0.35">
      <c r="A158" s="117"/>
      <c r="B158" s="117"/>
      <c r="C158" s="187" t="s">
        <v>149</v>
      </c>
      <c r="D158" s="125" t="s">
        <v>64</v>
      </c>
      <c r="E158" s="19">
        <v>0</v>
      </c>
      <c r="F158" s="30">
        <v>0</v>
      </c>
      <c r="G158" s="19">
        <v>0</v>
      </c>
      <c r="H158" s="19">
        <v>40000</v>
      </c>
      <c r="I158" s="121"/>
      <c r="J158" s="121"/>
      <c r="K158" s="121"/>
      <c r="L158" s="121"/>
      <c r="M158" s="121"/>
      <c r="N158" s="121"/>
      <c r="O158" s="121"/>
      <c r="P158" s="121"/>
      <c r="Q158" s="121"/>
      <c r="R158" s="121"/>
      <c r="S158" s="121"/>
      <c r="T158" s="122"/>
      <c r="U158" s="123"/>
    </row>
    <row r="159" spans="1:21" s="1" customFormat="1" ht="23.15" customHeight="1" x14ac:dyDescent="0.35">
      <c r="A159" s="117"/>
      <c r="B159" s="117"/>
      <c r="C159" s="188"/>
      <c r="D159" s="126"/>
      <c r="E159" s="65" t="s">
        <v>107</v>
      </c>
      <c r="F159" s="65" t="s">
        <v>108</v>
      </c>
      <c r="G159" s="65" t="s">
        <v>108</v>
      </c>
      <c r="H159" s="65" t="s">
        <v>109</v>
      </c>
      <c r="I159" s="208"/>
      <c r="J159" s="208"/>
      <c r="K159" s="208"/>
      <c r="L159" s="208"/>
      <c r="M159" s="208"/>
      <c r="N159" s="208"/>
      <c r="O159" s="208"/>
      <c r="P159" s="208"/>
      <c r="Q159" s="208"/>
      <c r="R159" s="208"/>
      <c r="S159" s="208"/>
      <c r="T159" s="209"/>
      <c r="U159" s="124"/>
    </row>
    <row r="160" spans="1:21" s="1" customFormat="1" x14ac:dyDescent="0.35">
      <c r="A160" s="117"/>
      <c r="B160" s="117"/>
      <c r="C160" s="187" t="s">
        <v>151</v>
      </c>
      <c r="D160" s="125" t="s">
        <v>65</v>
      </c>
      <c r="E160" s="27">
        <v>0</v>
      </c>
      <c r="F160" s="30">
        <v>0</v>
      </c>
      <c r="G160" s="19">
        <v>0</v>
      </c>
      <c r="H160" s="19">
        <v>500</v>
      </c>
      <c r="I160" s="208"/>
      <c r="J160" s="208"/>
      <c r="K160" s="208"/>
      <c r="L160" s="208"/>
      <c r="M160" s="208"/>
      <c r="N160" s="208"/>
      <c r="O160" s="208"/>
      <c r="P160" s="208"/>
      <c r="Q160" s="208"/>
      <c r="R160" s="208"/>
      <c r="S160" s="208"/>
      <c r="T160" s="209"/>
      <c r="U160" s="123"/>
    </row>
    <row r="161" spans="1:21" s="1" customFormat="1" ht="23.5" customHeight="1" x14ac:dyDescent="0.35">
      <c r="A161" s="117"/>
      <c r="B161" s="117"/>
      <c r="C161" s="188"/>
      <c r="D161" s="126"/>
      <c r="E161" s="65" t="s">
        <v>107</v>
      </c>
      <c r="F161" s="65" t="s">
        <v>108</v>
      </c>
      <c r="G161" s="65" t="s">
        <v>108</v>
      </c>
      <c r="H161" s="65" t="s">
        <v>109</v>
      </c>
      <c r="I161" s="208"/>
      <c r="J161" s="208"/>
      <c r="K161" s="208"/>
      <c r="L161" s="208"/>
      <c r="M161" s="208"/>
      <c r="N161" s="208"/>
      <c r="O161" s="208"/>
      <c r="P161" s="208"/>
      <c r="Q161" s="208"/>
      <c r="R161" s="208"/>
      <c r="S161" s="208"/>
      <c r="T161" s="209"/>
      <c r="U161" s="124"/>
    </row>
    <row r="162" spans="1:21" s="1" customFormat="1" ht="24" customHeight="1" x14ac:dyDescent="0.35">
      <c r="A162" s="163" t="s">
        <v>76</v>
      </c>
      <c r="B162" s="163" t="s">
        <v>77</v>
      </c>
      <c r="C162" s="119"/>
      <c r="D162" s="120"/>
      <c r="E162" s="121"/>
      <c r="F162" s="121"/>
      <c r="G162" s="121"/>
      <c r="H162" s="122"/>
      <c r="I162" s="77">
        <v>10011601</v>
      </c>
      <c r="J162" s="77">
        <v>7099108</v>
      </c>
      <c r="K162" s="77"/>
      <c r="L162" s="77">
        <v>2912493</v>
      </c>
      <c r="M162" s="77">
        <v>6806523.1600000001</v>
      </c>
      <c r="N162" s="77">
        <v>5785484</v>
      </c>
      <c r="O162" s="61"/>
      <c r="P162" s="77">
        <f>M162-N162</f>
        <v>1021039.1600000001</v>
      </c>
      <c r="Q162" s="19">
        <v>0</v>
      </c>
      <c r="R162" s="19">
        <v>0</v>
      </c>
      <c r="S162" s="19"/>
      <c r="T162" s="19">
        <v>0</v>
      </c>
      <c r="U162" s="58"/>
    </row>
    <row r="163" spans="1:21" s="1" customFormat="1" x14ac:dyDescent="0.35">
      <c r="A163" s="164"/>
      <c r="B163" s="164"/>
      <c r="C163" s="187" t="s">
        <v>149</v>
      </c>
      <c r="D163" s="197" t="s">
        <v>148</v>
      </c>
      <c r="E163" s="19">
        <v>0</v>
      </c>
      <c r="F163" s="30">
        <v>0</v>
      </c>
      <c r="G163" s="19">
        <v>0</v>
      </c>
      <c r="H163" s="19">
        <v>40000</v>
      </c>
      <c r="I163" s="173"/>
      <c r="J163" s="174"/>
      <c r="K163" s="174"/>
      <c r="L163" s="174"/>
      <c r="M163" s="174"/>
      <c r="N163" s="174"/>
      <c r="O163" s="174"/>
      <c r="P163" s="174"/>
      <c r="Q163" s="174"/>
      <c r="R163" s="174"/>
      <c r="S163" s="174"/>
      <c r="T163" s="175"/>
      <c r="U163" s="123"/>
    </row>
    <row r="164" spans="1:21" s="1" customFormat="1" ht="24" customHeight="1" x14ac:dyDescent="0.35">
      <c r="A164" s="164"/>
      <c r="B164" s="164"/>
      <c r="C164" s="188"/>
      <c r="D164" s="198"/>
      <c r="E164" s="25" t="s">
        <v>107</v>
      </c>
      <c r="F164" s="65" t="s">
        <v>108</v>
      </c>
      <c r="G164" s="25" t="s">
        <v>108</v>
      </c>
      <c r="H164" s="25" t="s">
        <v>109</v>
      </c>
      <c r="I164" s="176"/>
      <c r="J164" s="177"/>
      <c r="K164" s="177"/>
      <c r="L164" s="177"/>
      <c r="M164" s="177"/>
      <c r="N164" s="177"/>
      <c r="O164" s="177"/>
      <c r="P164" s="177"/>
      <c r="Q164" s="177"/>
      <c r="R164" s="177"/>
      <c r="S164" s="177"/>
      <c r="T164" s="178"/>
      <c r="U164" s="124"/>
    </row>
    <row r="165" spans="1:21" s="1" customFormat="1" x14ac:dyDescent="0.35">
      <c r="A165" s="164"/>
      <c r="B165" s="164"/>
      <c r="C165" s="187" t="s">
        <v>151</v>
      </c>
      <c r="D165" s="197" t="s">
        <v>150</v>
      </c>
      <c r="E165" s="27">
        <v>0</v>
      </c>
      <c r="F165" s="30">
        <v>0</v>
      </c>
      <c r="G165" s="27">
        <v>0</v>
      </c>
      <c r="H165" s="27">
        <v>500</v>
      </c>
      <c r="I165" s="176"/>
      <c r="J165" s="177"/>
      <c r="K165" s="177"/>
      <c r="L165" s="177"/>
      <c r="M165" s="177"/>
      <c r="N165" s="177"/>
      <c r="O165" s="177"/>
      <c r="P165" s="177"/>
      <c r="Q165" s="177"/>
      <c r="R165" s="177"/>
      <c r="S165" s="177"/>
      <c r="T165" s="178"/>
      <c r="U165" s="123"/>
    </row>
    <row r="166" spans="1:21" s="1" customFormat="1" ht="23.5" customHeight="1" x14ac:dyDescent="0.35">
      <c r="A166" s="164"/>
      <c r="B166" s="164"/>
      <c r="C166" s="188"/>
      <c r="D166" s="198"/>
      <c r="E166" s="25" t="s">
        <v>107</v>
      </c>
      <c r="F166" s="65" t="s">
        <v>108</v>
      </c>
      <c r="G166" s="25" t="s">
        <v>108</v>
      </c>
      <c r="H166" s="25" t="s">
        <v>109</v>
      </c>
      <c r="I166" s="176"/>
      <c r="J166" s="177"/>
      <c r="K166" s="177"/>
      <c r="L166" s="177"/>
      <c r="M166" s="177"/>
      <c r="N166" s="177"/>
      <c r="O166" s="177"/>
      <c r="P166" s="177"/>
      <c r="Q166" s="177"/>
      <c r="R166" s="177"/>
      <c r="S166" s="177"/>
      <c r="T166" s="178"/>
      <c r="U166" s="124"/>
    </row>
    <row r="167" spans="1:21" s="1" customFormat="1" x14ac:dyDescent="0.35">
      <c r="A167" s="164"/>
      <c r="B167" s="164"/>
      <c r="C167" s="187" t="s">
        <v>153</v>
      </c>
      <c r="D167" s="197" t="s">
        <v>152</v>
      </c>
      <c r="E167" s="55"/>
      <c r="F167" s="30">
        <v>0</v>
      </c>
      <c r="G167" s="30">
        <v>0</v>
      </c>
      <c r="H167" s="19">
        <v>88</v>
      </c>
      <c r="I167" s="176"/>
      <c r="J167" s="177"/>
      <c r="K167" s="177"/>
      <c r="L167" s="177"/>
      <c r="M167" s="177"/>
      <c r="N167" s="177"/>
      <c r="O167" s="177"/>
      <c r="P167" s="177"/>
      <c r="Q167" s="177"/>
      <c r="R167" s="177"/>
      <c r="S167" s="177"/>
      <c r="T167" s="178"/>
      <c r="U167" s="123"/>
    </row>
    <row r="168" spans="1:21" s="1" customFormat="1" ht="11.5" customHeight="1" x14ac:dyDescent="0.35">
      <c r="A168" s="164"/>
      <c r="B168" s="164"/>
      <c r="C168" s="188"/>
      <c r="D168" s="198"/>
      <c r="E168" s="56"/>
      <c r="F168" s="65" t="s">
        <v>108</v>
      </c>
      <c r="G168" s="65" t="s">
        <v>108</v>
      </c>
      <c r="H168" s="25" t="s">
        <v>109</v>
      </c>
      <c r="I168" s="176"/>
      <c r="J168" s="177"/>
      <c r="K168" s="177"/>
      <c r="L168" s="177"/>
      <c r="M168" s="177"/>
      <c r="N168" s="177"/>
      <c r="O168" s="177"/>
      <c r="P168" s="177"/>
      <c r="Q168" s="177"/>
      <c r="R168" s="177"/>
      <c r="S168" s="177"/>
      <c r="T168" s="178"/>
      <c r="U168" s="124"/>
    </row>
    <row r="169" spans="1:21" s="1" customFormat="1" x14ac:dyDescent="0.35">
      <c r="A169" s="164"/>
      <c r="B169" s="164"/>
      <c r="C169" s="187" t="s">
        <v>155</v>
      </c>
      <c r="D169" s="197" t="s">
        <v>154</v>
      </c>
      <c r="E169" s="81"/>
      <c r="F169" s="30">
        <v>0</v>
      </c>
      <c r="G169" s="30">
        <v>0</v>
      </c>
      <c r="H169" s="27">
        <v>2</v>
      </c>
      <c r="I169" s="176"/>
      <c r="J169" s="177"/>
      <c r="K169" s="177"/>
      <c r="L169" s="177"/>
      <c r="M169" s="177"/>
      <c r="N169" s="177"/>
      <c r="O169" s="177"/>
      <c r="P169" s="177"/>
      <c r="Q169" s="177"/>
      <c r="R169" s="177"/>
      <c r="S169" s="177"/>
      <c r="T169" s="178"/>
      <c r="U169" s="123"/>
    </row>
    <row r="170" spans="1:21" s="1" customFormat="1" ht="14.5" customHeight="1" x14ac:dyDescent="0.35">
      <c r="A170" s="164"/>
      <c r="B170" s="164"/>
      <c r="C170" s="188"/>
      <c r="D170" s="198"/>
      <c r="E170" s="81"/>
      <c r="F170" s="65" t="s">
        <v>108</v>
      </c>
      <c r="G170" s="65" t="s">
        <v>108</v>
      </c>
      <c r="H170" s="25" t="s">
        <v>109</v>
      </c>
      <c r="I170" s="176"/>
      <c r="J170" s="177"/>
      <c r="K170" s="177"/>
      <c r="L170" s="177"/>
      <c r="M170" s="177"/>
      <c r="N170" s="177"/>
      <c r="O170" s="177"/>
      <c r="P170" s="177"/>
      <c r="Q170" s="177"/>
      <c r="R170" s="177"/>
      <c r="S170" s="177"/>
      <c r="T170" s="178"/>
      <c r="U170" s="124"/>
    </row>
    <row r="171" spans="1:21" s="1" customFormat="1" x14ac:dyDescent="0.35">
      <c r="A171" s="164"/>
      <c r="B171" s="164"/>
      <c r="C171" s="187" t="s">
        <v>157</v>
      </c>
      <c r="D171" s="197" t="s">
        <v>156</v>
      </c>
      <c r="E171" s="89"/>
      <c r="F171" s="30">
        <v>0</v>
      </c>
      <c r="G171" s="30">
        <v>0</v>
      </c>
      <c r="H171" s="19">
        <v>1</v>
      </c>
      <c r="I171" s="176"/>
      <c r="J171" s="177"/>
      <c r="K171" s="177"/>
      <c r="L171" s="177"/>
      <c r="M171" s="177"/>
      <c r="N171" s="177"/>
      <c r="O171" s="177"/>
      <c r="P171" s="177"/>
      <c r="Q171" s="177"/>
      <c r="R171" s="177"/>
      <c r="S171" s="177"/>
      <c r="T171" s="178"/>
      <c r="U171" s="123"/>
    </row>
    <row r="172" spans="1:21" s="1" customFormat="1" ht="17.149999999999999" customHeight="1" x14ac:dyDescent="0.35">
      <c r="A172" s="164"/>
      <c r="B172" s="164"/>
      <c r="C172" s="188"/>
      <c r="D172" s="198"/>
      <c r="E172" s="90"/>
      <c r="F172" s="65" t="s">
        <v>108</v>
      </c>
      <c r="G172" s="65" t="s">
        <v>108</v>
      </c>
      <c r="H172" s="65" t="s">
        <v>109</v>
      </c>
      <c r="I172" s="176"/>
      <c r="J172" s="177"/>
      <c r="K172" s="177"/>
      <c r="L172" s="177"/>
      <c r="M172" s="177"/>
      <c r="N172" s="177"/>
      <c r="O172" s="177"/>
      <c r="P172" s="177"/>
      <c r="Q172" s="177"/>
      <c r="R172" s="177"/>
      <c r="S172" s="177"/>
      <c r="T172" s="178"/>
      <c r="U172" s="124"/>
    </row>
    <row r="173" spans="1:21" s="1" customFormat="1" x14ac:dyDescent="0.35">
      <c r="A173" s="164"/>
      <c r="B173" s="164"/>
      <c r="C173" s="187" t="s">
        <v>159</v>
      </c>
      <c r="D173" s="197" t="s">
        <v>158</v>
      </c>
      <c r="E173" s="81"/>
      <c r="F173" s="30">
        <v>0</v>
      </c>
      <c r="G173" s="30">
        <v>0</v>
      </c>
      <c r="H173" s="27">
        <v>16</v>
      </c>
      <c r="I173" s="176"/>
      <c r="J173" s="177"/>
      <c r="K173" s="177"/>
      <c r="L173" s="177"/>
      <c r="M173" s="177"/>
      <c r="N173" s="177"/>
      <c r="O173" s="177"/>
      <c r="P173" s="177"/>
      <c r="Q173" s="177"/>
      <c r="R173" s="177"/>
      <c r="S173" s="177"/>
      <c r="T173" s="178"/>
      <c r="U173" s="123"/>
    </row>
    <row r="174" spans="1:21" s="1" customFormat="1" ht="23.15" customHeight="1" x14ac:dyDescent="0.35">
      <c r="A174" s="164"/>
      <c r="B174" s="164"/>
      <c r="C174" s="188"/>
      <c r="D174" s="198"/>
      <c r="E174" s="81"/>
      <c r="F174" s="65" t="s">
        <v>108</v>
      </c>
      <c r="G174" s="65" t="s">
        <v>108</v>
      </c>
      <c r="H174" s="65" t="s">
        <v>109</v>
      </c>
      <c r="I174" s="176"/>
      <c r="J174" s="177"/>
      <c r="K174" s="177"/>
      <c r="L174" s="177"/>
      <c r="M174" s="177"/>
      <c r="N174" s="177"/>
      <c r="O174" s="177"/>
      <c r="P174" s="177"/>
      <c r="Q174" s="177"/>
      <c r="R174" s="177"/>
      <c r="S174" s="177"/>
      <c r="T174" s="178"/>
      <c r="U174" s="124"/>
    </row>
    <row r="175" spans="1:21" s="1" customFormat="1" x14ac:dyDescent="0.35">
      <c r="A175" s="164"/>
      <c r="B175" s="164"/>
      <c r="C175" s="187" t="s">
        <v>161</v>
      </c>
      <c r="D175" s="197" t="s">
        <v>160</v>
      </c>
      <c r="E175" s="89"/>
      <c r="F175" s="30">
        <v>0</v>
      </c>
      <c r="G175" s="30">
        <v>0</v>
      </c>
      <c r="H175" s="19">
        <v>1</v>
      </c>
      <c r="I175" s="176"/>
      <c r="J175" s="177"/>
      <c r="K175" s="177"/>
      <c r="L175" s="177"/>
      <c r="M175" s="177"/>
      <c r="N175" s="177"/>
      <c r="O175" s="177"/>
      <c r="P175" s="177"/>
      <c r="Q175" s="177"/>
      <c r="R175" s="177"/>
      <c r="S175" s="177"/>
      <c r="T175" s="178"/>
      <c r="U175" s="123"/>
    </row>
    <row r="176" spans="1:21" s="1" customFormat="1" ht="22" customHeight="1" x14ac:dyDescent="0.35">
      <c r="A176" s="165"/>
      <c r="B176" s="165"/>
      <c r="C176" s="188"/>
      <c r="D176" s="198"/>
      <c r="E176" s="90"/>
      <c r="F176" s="65" t="s">
        <v>108</v>
      </c>
      <c r="G176" s="65" t="s">
        <v>108</v>
      </c>
      <c r="H176" s="65" t="s">
        <v>109</v>
      </c>
      <c r="I176" s="179"/>
      <c r="J176" s="180"/>
      <c r="K176" s="180"/>
      <c r="L176" s="180"/>
      <c r="M176" s="180"/>
      <c r="N176" s="180"/>
      <c r="O176" s="180"/>
      <c r="P176" s="180"/>
      <c r="Q176" s="180"/>
      <c r="R176" s="180"/>
      <c r="S176" s="180"/>
      <c r="T176" s="181"/>
      <c r="U176" s="124"/>
    </row>
    <row r="177" spans="1:21" s="1" customFormat="1" ht="23.5" customHeight="1" x14ac:dyDescent="0.35">
      <c r="A177" s="116" t="s">
        <v>62</v>
      </c>
      <c r="B177" s="116" t="s">
        <v>63</v>
      </c>
      <c r="C177" s="119"/>
      <c r="D177" s="120"/>
      <c r="E177" s="121"/>
      <c r="F177" s="121"/>
      <c r="G177" s="121"/>
      <c r="H177" s="122"/>
      <c r="I177" s="84">
        <f>I192+I205+I216+I223+I228+I233</f>
        <v>54802788.200000003</v>
      </c>
      <c r="J177" s="84">
        <f t="shared" ref="J177:T177" si="7">J192+J205+J216+J223+J228+J233</f>
        <v>32864600.75</v>
      </c>
      <c r="K177" s="84">
        <f t="shared" si="7"/>
        <v>0</v>
      </c>
      <c r="L177" s="84">
        <f t="shared" si="7"/>
        <v>21938187.449999999</v>
      </c>
      <c r="M177" s="84">
        <f t="shared" si="7"/>
        <v>11933269.32</v>
      </c>
      <c r="N177" s="84">
        <f t="shared" si="7"/>
        <v>10121882.59</v>
      </c>
      <c r="O177" s="84">
        <f t="shared" si="7"/>
        <v>0</v>
      </c>
      <c r="P177" s="84">
        <f t="shared" si="7"/>
        <v>1811386.7299999995</v>
      </c>
      <c r="Q177" s="84">
        <f t="shared" si="7"/>
        <v>3788910.25</v>
      </c>
      <c r="R177" s="84">
        <f t="shared" si="7"/>
        <v>3312910.71</v>
      </c>
      <c r="S177" s="84">
        <f t="shared" si="7"/>
        <v>0</v>
      </c>
      <c r="T177" s="84">
        <f t="shared" si="7"/>
        <v>475999.54000000004</v>
      </c>
      <c r="U177" s="58"/>
    </row>
    <row r="178" spans="1:21" s="1" customFormat="1" x14ac:dyDescent="0.35">
      <c r="A178" s="117"/>
      <c r="B178" s="117"/>
      <c r="C178" s="187" t="s">
        <v>163</v>
      </c>
      <c r="D178" s="125" t="s">
        <v>66</v>
      </c>
      <c r="E178" s="19">
        <v>0</v>
      </c>
      <c r="F178" s="30">
        <v>0</v>
      </c>
      <c r="G178" s="19">
        <v>0</v>
      </c>
      <c r="H178" s="19">
        <v>5.8</v>
      </c>
      <c r="I178" s="143"/>
      <c r="J178" s="143"/>
      <c r="K178" s="143"/>
      <c r="L178" s="143"/>
      <c r="M178" s="143"/>
      <c r="N178" s="143"/>
      <c r="O178" s="143"/>
      <c r="P178" s="143"/>
      <c r="Q178" s="143"/>
      <c r="R178" s="143"/>
      <c r="S178" s="143"/>
      <c r="T178" s="144"/>
      <c r="U178" s="123"/>
    </row>
    <row r="179" spans="1:21" s="1" customFormat="1" ht="33.65" customHeight="1" x14ac:dyDescent="0.35">
      <c r="A179" s="117"/>
      <c r="B179" s="117"/>
      <c r="C179" s="188"/>
      <c r="D179" s="126"/>
      <c r="E179" s="65" t="s">
        <v>107</v>
      </c>
      <c r="F179" s="65" t="s">
        <v>108</v>
      </c>
      <c r="G179" s="65" t="s">
        <v>108</v>
      </c>
      <c r="H179" s="65" t="s">
        <v>109</v>
      </c>
      <c r="I179" s="146"/>
      <c r="J179" s="146"/>
      <c r="K179" s="146"/>
      <c r="L179" s="146"/>
      <c r="M179" s="146"/>
      <c r="N179" s="146"/>
      <c r="O179" s="146"/>
      <c r="P179" s="146"/>
      <c r="Q179" s="146"/>
      <c r="R179" s="146"/>
      <c r="S179" s="146"/>
      <c r="T179" s="147"/>
      <c r="U179" s="124"/>
    </row>
    <row r="180" spans="1:21" s="1" customFormat="1" ht="16.5" customHeight="1" x14ac:dyDescent="0.35">
      <c r="A180" s="117"/>
      <c r="B180" s="117"/>
      <c r="C180" s="187" t="s">
        <v>240</v>
      </c>
      <c r="D180" s="125" t="s">
        <v>32</v>
      </c>
      <c r="E180" s="19">
        <v>0</v>
      </c>
      <c r="F180" s="30">
        <v>0</v>
      </c>
      <c r="G180" s="19">
        <v>0</v>
      </c>
      <c r="H180" s="19">
        <v>16.62</v>
      </c>
      <c r="I180" s="146"/>
      <c r="J180" s="146"/>
      <c r="K180" s="146"/>
      <c r="L180" s="146"/>
      <c r="M180" s="146"/>
      <c r="N180" s="146"/>
      <c r="O180" s="146"/>
      <c r="P180" s="146"/>
      <c r="Q180" s="146"/>
      <c r="R180" s="146"/>
      <c r="S180" s="146"/>
      <c r="T180" s="147"/>
      <c r="U180" s="44"/>
    </row>
    <row r="181" spans="1:21" s="1" customFormat="1" ht="21" customHeight="1" x14ac:dyDescent="0.35">
      <c r="A181" s="117"/>
      <c r="B181" s="117"/>
      <c r="C181" s="188"/>
      <c r="D181" s="126"/>
      <c r="E181" s="65" t="s">
        <v>107</v>
      </c>
      <c r="F181" s="65" t="s">
        <v>108</v>
      </c>
      <c r="G181" s="65" t="s">
        <v>108</v>
      </c>
      <c r="H181" s="65" t="s">
        <v>109</v>
      </c>
      <c r="I181" s="146"/>
      <c r="J181" s="146"/>
      <c r="K181" s="146"/>
      <c r="L181" s="146"/>
      <c r="M181" s="146"/>
      <c r="N181" s="146"/>
      <c r="O181" s="146"/>
      <c r="P181" s="146"/>
      <c r="Q181" s="146"/>
      <c r="R181" s="146"/>
      <c r="S181" s="146"/>
      <c r="T181" s="147"/>
      <c r="U181" s="44"/>
    </row>
    <row r="182" spans="1:21" s="1" customFormat="1" ht="16.5" customHeight="1" x14ac:dyDescent="0.35">
      <c r="A182" s="117"/>
      <c r="B182" s="117"/>
      <c r="C182" s="129" t="s">
        <v>291</v>
      </c>
      <c r="D182" s="125" t="s">
        <v>67</v>
      </c>
      <c r="E182" s="27">
        <v>0</v>
      </c>
      <c r="F182" s="30">
        <v>0</v>
      </c>
      <c r="G182" s="27">
        <v>0</v>
      </c>
      <c r="H182" s="27">
        <v>14116</v>
      </c>
      <c r="I182" s="146"/>
      <c r="J182" s="146"/>
      <c r="K182" s="146"/>
      <c r="L182" s="146"/>
      <c r="M182" s="146"/>
      <c r="N182" s="146"/>
      <c r="O182" s="146"/>
      <c r="P182" s="146"/>
      <c r="Q182" s="146"/>
      <c r="R182" s="146"/>
      <c r="S182" s="146"/>
      <c r="T182" s="147"/>
      <c r="U182" s="114"/>
    </row>
    <row r="183" spans="1:21" s="1" customFormat="1" ht="23.15" customHeight="1" x14ac:dyDescent="0.35">
      <c r="A183" s="117"/>
      <c r="B183" s="117"/>
      <c r="C183" s="130"/>
      <c r="D183" s="126"/>
      <c r="E183" s="40" t="s">
        <v>107</v>
      </c>
      <c r="F183" s="65" t="s">
        <v>108</v>
      </c>
      <c r="G183" s="40" t="s">
        <v>108</v>
      </c>
      <c r="H183" s="40" t="s">
        <v>109</v>
      </c>
      <c r="I183" s="146"/>
      <c r="J183" s="146"/>
      <c r="K183" s="146"/>
      <c r="L183" s="146"/>
      <c r="M183" s="146"/>
      <c r="N183" s="146"/>
      <c r="O183" s="146"/>
      <c r="P183" s="146"/>
      <c r="Q183" s="146"/>
      <c r="R183" s="146"/>
      <c r="S183" s="146"/>
      <c r="T183" s="147"/>
      <c r="U183" s="115"/>
    </row>
    <row r="184" spans="1:21" s="1" customFormat="1" x14ac:dyDescent="0.35">
      <c r="A184" s="117"/>
      <c r="B184" s="117"/>
      <c r="C184" s="129" t="s">
        <v>264</v>
      </c>
      <c r="D184" s="125" t="s">
        <v>68</v>
      </c>
      <c r="E184" s="19">
        <v>0</v>
      </c>
      <c r="F184" s="30">
        <v>0</v>
      </c>
      <c r="G184" s="19">
        <v>0</v>
      </c>
      <c r="H184" s="19">
        <v>877</v>
      </c>
      <c r="I184" s="146"/>
      <c r="J184" s="146"/>
      <c r="K184" s="146"/>
      <c r="L184" s="146"/>
      <c r="M184" s="146"/>
      <c r="N184" s="146"/>
      <c r="O184" s="146"/>
      <c r="P184" s="146"/>
      <c r="Q184" s="146"/>
      <c r="R184" s="146"/>
      <c r="S184" s="146"/>
      <c r="T184" s="147"/>
      <c r="U184" s="123"/>
    </row>
    <row r="185" spans="1:21" s="1" customFormat="1" ht="22" customHeight="1" x14ac:dyDescent="0.35">
      <c r="A185" s="117"/>
      <c r="B185" s="117"/>
      <c r="C185" s="130"/>
      <c r="D185" s="126"/>
      <c r="E185" s="65" t="s">
        <v>107</v>
      </c>
      <c r="F185" s="65" t="s">
        <v>108</v>
      </c>
      <c r="G185" s="65" t="s">
        <v>108</v>
      </c>
      <c r="H185" s="65" t="s">
        <v>109</v>
      </c>
      <c r="I185" s="146"/>
      <c r="J185" s="146"/>
      <c r="K185" s="146"/>
      <c r="L185" s="146"/>
      <c r="M185" s="146"/>
      <c r="N185" s="146"/>
      <c r="O185" s="146"/>
      <c r="P185" s="146"/>
      <c r="Q185" s="146"/>
      <c r="R185" s="146"/>
      <c r="S185" s="146"/>
      <c r="T185" s="147"/>
      <c r="U185" s="124"/>
    </row>
    <row r="186" spans="1:21" s="1" customFormat="1" x14ac:dyDescent="0.35">
      <c r="A186" s="117"/>
      <c r="B186" s="117"/>
      <c r="C186" s="129" t="s">
        <v>265</v>
      </c>
      <c r="D186" s="125" t="s">
        <v>69</v>
      </c>
      <c r="E186" s="27">
        <v>0</v>
      </c>
      <c r="F186" s="30">
        <v>0</v>
      </c>
      <c r="G186" s="27">
        <v>0</v>
      </c>
      <c r="H186" s="27">
        <v>3384</v>
      </c>
      <c r="I186" s="146"/>
      <c r="J186" s="146"/>
      <c r="K186" s="146"/>
      <c r="L186" s="146"/>
      <c r="M186" s="146"/>
      <c r="N186" s="146"/>
      <c r="O186" s="146"/>
      <c r="P186" s="146"/>
      <c r="Q186" s="146"/>
      <c r="R186" s="146"/>
      <c r="S186" s="146"/>
      <c r="T186" s="147"/>
      <c r="U186" s="123"/>
    </row>
    <row r="187" spans="1:21" s="1" customFormat="1" ht="25.5" customHeight="1" x14ac:dyDescent="0.35">
      <c r="A187" s="117"/>
      <c r="B187" s="117"/>
      <c r="C187" s="130"/>
      <c r="D187" s="126"/>
      <c r="E187" s="40" t="s">
        <v>107</v>
      </c>
      <c r="F187" s="65" t="s">
        <v>108</v>
      </c>
      <c r="G187" s="40" t="s">
        <v>108</v>
      </c>
      <c r="H187" s="40" t="s">
        <v>109</v>
      </c>
      <c r="I187" s="146"/>
      <c r="J187" s="146"/>
      <c r="K187" s="146"/>
      <c r="L187" s="146"/>
      <c r="M187" s="146"/>
      <c r="N187" s="146"/>
      <c r="O187" s="146"/>
      <c r="P187" s="146"/>
      <c r="Q187" s="146"/>
      <c r="R187" s="146"/>
      <c r="S187" s="146"/>
      <c r="T187" s="147"/>
      <c r="U187" s="124"/>
    </row>
    <row r="188" spans="1:21" s="1" customFormat="1" ht="17.149999999999999" customHeight="1" x14ac:dyDescent="0.35">
      <c r="A188" s="117"/>
      <c r="B188" s="117"/>
      <c r="C188" s="129" t="s">
        <v>277</v>
      </c>
      <c r="D188" s="125" t="s">
        <v>70</v>
      </c>
      <c r="E188" s="19">
        <v>0</v>
      </c>
      <c r="F188" s="27">
        <v>0</v>
      </c>
      <c r="G188" s="19">
        <v>0</v>
      </c>
      <c r="H188" s="19">
        <v>2368</v>
      </c>
      <c r="I188" s="146"/>
      <c r="J188" s="146"/>
      <c r="K188" s="146"/>
      <c r="L188" s="146"/>
      <c r="M188" s="146"/>
      <c r="N188" s="146"/>
      <c r="O188" s="146"/>
      <c r="P188" s="146"/>
      <c r="Q188" s="146"/>
      <c r="R188" s="146"/>
      <c r="S188" s="146"/>
      <c r="T188" s="147"/>
      <c r="U188" s="114"/>
    </row>
    <row r="189" spans="1:21" s="1" customFormat="1" ht="15" customHeight="1" x14ac:dyDescent="0.35">
      <c r="A189" s="117"/>
      <c r="B189" s="117"/>
      <c r="C189" s="130"/>
      <c r="D189" s="126"/>
      <c r="E189" s="65" t="s">
        <v>107</v>
      </c>
      <c r="F189" s="65" t="s">
        <v>108</v>
      </c>
      <c r="G189" s="65" t="s">
        <v>108</v>
      </c>
      <c r="H189" s="65" t="s">
        <v>109</v>
      </c>
      <c r="I189" s="146"/>
      <c r="J189" s="146"/>
      <c r="K189" s="146"/>
      <c r="L189" s="146"/>
      <c r="M189" s="146"/>
      <c r="N189" s="146"/>
      <c r="O189" s="146"/>
      <c r="P189" s="146"/>
      <c r="Q189" s="146"/>
      <c r="R189" s="146"/>
      <c r="S189" s="146"/>
      <c r="T189" s="147"/>
      <c r="U189" s="115"/>
    </row>
    <row r="190" spans="1:21" s="1" customFormat="1" ht="14.15" customHeight="1" x14ac:dyDescent="0.35">
      <c r="A190" s="117"/>
      <c r="B190" s="117"/>
      <c r="C190" s="129" t="s">
        <v>287</v>
      </c>
      <c r="D190" s="125" t="s">
        <v>239</v>
      </c>
      <c r="E190" s="27">
        <v>0</v>
      </c>
      <c r="F190" s="27">
        <v>0</v>
      </c>
      <c r="G190" s="27">
        <v>0</v>
      </c>
      <c r="H190" s="27">
        <v>2</v>
      </c>
      <c r="I190" s="146"/>
      <c r="J190" s="146"/>
      <c r="K190" s="146"/>
      <c r="L190" s="146"/>
      <c r="M190" s="146"/>
      <c r="N190" s="146"/>
      <c r="O190" s="146"/>
      <c r="P190" s="146"/>
      <c r="Q190" s="146"/>
      <c r="R190" s="146"/>
      <c r="S190" s="146"/>
      <c r="T190" s="147"/>
      <c r="U190" s="114"/>
    </row>
    <row r="191" spans="1:21" s="1" customFormat="1" ht="23.15" customHeight="1" x14ac:dyDescent="0.35">
      <c r="A191" s="118"/>
      <c r="B191" s="118"/>
      <c r="C191" s="130"/>
      <c r="D191" s="126"/>
      <c r="E191" s="65" t="s">
        <v>107</v>
      </c>
      <c r="F191" s="65" t="s">
        <v>108</v>
      </c>
      <c r="G191" s="65" t="s">
        <v>108</v>
      </c>
      <c r="H191" s="65" t="s">
        <v>109</v>
      </c>
      <c r="I191" s="149"/>
      <c r="J191" s="149"/>
      <c r="K191" s="149"/>
      <c r="L191" s="149"/>
      <c r="M191" s="149"/>
      <c r="N191" s="149"/>
      <c r="O191" s="149"/>
      <c r="P191" s="149"/>
      <c r="Q191" s="149"/>
      <c r="R191" s="149"/>
      <c r="S191" s="149"/>
      <c r="T191" s="150"/>
      <c r="U191" s="115"/>
    </row>
    <row r="192" spans="1:21" s="1" customFormat="1" ht="23.5" customHeight="1" x14ac:dyDescent="0.35">
      <c r="A192" s="116" t="s">
        <v>262</v>
      </c>
      <c r="B192" s="116" t="s">
        <v>263</v>
      </c>
      <c r="C192" s="119"/>
      <c r="D192" s="120"/>
      <c r="E192" s="120"/>
      <c r="F192" s="120"/>
      <c r="G192" s="120"/>
      <c r="H192" s="182"/>
      <c r="I192" s="84">
        <v>26844879</v>
      </c>
      <c r="J192" s="84">
        <v>9121819</v>
      </c>
      <c r="K192" s="84"/>
      <c r="L192" s="84">
        <v>17723060</v>
      </c>
      <c r="M192" s="84">
        <v>0</v>
      </c>
      <c r="N192" s="84">
        <v>0</v>
      </c>
      <c r="O192" s="84"/>
      <c r="P192" s="84">
        <v>0</v>
      </c>
      <c r="Q192" s="92">
        <v>0</v>
      </c>
      <c r="R192" s="92">
        <v>0</v>
      </c>
      <c r="S192" s="92"/>
      <c r="T192" s="92">
        <v>0</v>
      </c>
      <c r="U192" s="58"/>
    </row>
    <row r="193" spans="1:21" s="1" customFormat="1" ht="17.5" customHeight="1" x14ac:dyDescent="0.35">
      <c r="A193" s="117"/>
      <c r="B193" s="117"/>
      <c r="C193" s="187" t="s">
        <v>264</v>
      </c>
      <c r="D193" s="197" t="s">
        <v>68</v>
      </c>
      <c r="E193" s="19">
        <v>0</v>
      </c>
      <c r="F193" s="19">
        <v>0</v>
      </c>
      <c r="G193" s="19">
        <v>0</v>
      </c>
      <c r="H193" s="19">
        <v>877</v>
      </c>
      <c r="I193" s="142"/>
      <c r="J193" s="143"/>
      <c r="K193" s="143"/>
      <c r="L193" s="143"/>
      <c r="M193" s="143"/>
      <c r="N193" s="143"/>
      <c r="O193" s="143"/>
      <c r="P193" s="143"/>
      <c r="Q193" s="143"/>
      <c r="R193" s="143"/>
      <c r="S193" s="143"/>
      <c r="T193" s="144"/>
      <c r="U193" s="123"/>
    </row>
    <row r="194" spans="1:21" s="1" customFormat="1" ht="17.5" customHeight="1" x14ac:dyDescent="0.35">
      <c r="A194" s="117"/>
      <c r="B194" s="117"/>
      <c r="C194" s="188"/>
      <c r="D194" s="198"/>
      <c r="E194" s="65" t="s">
        <v>107</v>
      </c>
      <c r="F194" s="65" t="s">
        <v>108</v>
      </c>
      <c r="G194" s="65" t="s">
        <v>108</v>
      </c>
      <c r="H194" s="65" t="s">
        <v>225</v>
      </c>
      <c r="I194" s="145"/>
      <c r="J194" s="146"/>
      <c r="K194" s="146"/>
      <c r="L194" s="146"/>
      <c r="M194" s="146"/>
      <c r="N194" s="146"/>
      <c r="O194" s="146"/>
      <c r="P194" s="146"/>
      <c r="Q194" s="146"/>
      <c r="R194" s="146"/>
      <c r="S194" s="146"/>
      <c r="T194" s="147"/>
      <c r="U194" s="124"/>
    </row>
    <row r="195" spans="1:21" s="1" customFormat="1" ht="17.5" customHeight="1" x14ac:dyDescent="0.35">
      <c r="A195" s="117"/>
      <c r="B195" s="117"/>
      <c r="C195" s="187" t="s">
        <v>265</v>
      </c>
      <c r="D195" s="197" t="s">
        <v>267</v>
      </c>
      <c r="E195" s="27">
        <v>0</v>
      </c>
      <c r="F195" s="19">
        <v>0</v>
      </c>
      <c r="G195" s="27">
        <v>0</v>
      </c>
      <c r="H195" s="27">
        <v>3384</v>
      </c>
      <c r="I195" s="145"/>
      <c r="J195" s="146"/>
      <c r="K195" s="146"/>
      <c r="L195" s="146"/>
      <c r="M195" s="146"/>
      <c r="N195" s="146"/>
      <c r="O195" s="146"/>
      <c r="P195" s="146"/>
      <c r="Q195" s="146"/>
      <c r="R195" s="146"/>
      <c r="S195" s="146"/>
      <c r="T195" s="147"/>
      <c r="U195" s="123"/>
    </row>
    <row r="196" spans="1:21" s="1" customFormat="1" ht="17.5" customHeight="1" x14ac:dyDescent="0.35">
      <c r="A196" s="117"/>
      <c r="B196" s="117"/>
      <c r="C196" s="188"/>
      <c r="D196" s="198"/>
      <c r="E196" s="40" t="s">
        <v>107</v>
      </c>
      <c r="F196" s="65" t="s">
        <v>108</v>
      </c>
      <c r="G196" s="40" t="s">
        <v>108</v>
      </c>
      <c r="H196" s="40" t="s">
        <v>109</v>
      </c>
      <c r="I196" s="145"/>
      <c r="J196" s="146"/>
      <c r="K196" s="146"/>
      <c r="L196" s="146"/>
      <c r="M196" s="146"/>
      <c r="N196" s="146"/>
      <c r="O196" s="146"/>
      <c r="P196" s="146"/>
      <c r="Q196" s="146"/>
      <c r="R196" s="146"/>
      <c r="S196" s="146"/>
      <c r="T196" s="147"/>
      <c r="U196" s="124"/>
    </row>
    <row r="197" spans="1:21" s="1" customFormat="1" ht="17.5" customHeight="1" x14ac:dyDescent="0.35">
      <c r="A197" s="117"/>
      <c r="B197" s="117"/>
      <c r="C197" s="187" t="s">
        <v>266</v>
      </c>
      <c r="D197" s="125" t="s">
        <v>268</v>
      </c>
      <c r="E197" s="43"/>
      <c r="F197" s="30">
        <v>0</v>
      </c>
      <c r="G197" s="19">
        <v>0</v>
      </c>
      <c r="H197" s="19">
        <v>55.423999999999999</v>
      </c>
      <c r="I197" s="145"/>
      <c r="J197" s="146"/>
      <c r="K197" s="146"/>
      <c r="L197" s="146"/>
      <c r="M197" s="146"/>
      <c r="N197" s="146"/>
      <c r="O197" s="146"/>
      <c r="P197" s="146"/>
      <c r="Q197" s="146"/>
      <c r="R197" s="146"/>
      <c r="S197" s="146"/>
      <c r="T197" s="147"/>
      <c r="U197" s="123"/>
    </row>
    <row r="198" spans="1:21" s="1" customFormat="1" ht="17.5" customHeight="1" x14ac:dyDescent="0.35">
      <c r="A198" s="117"/>
      <c r="B198" s="117"/>
      <c r="C198" s="188"/>
      <c r="D198" s="126"/>
      <c r="E198" s="71"/>
      <c r="F198" s="65" t="s">
        <v>108</v>
      </c>
      <c r="G198" s="65" t="s">
        <v>108</v>
      </c>
      <c r="H198" s="65" t="s">
        <v>109</v>
      </c>
      <c r="I198" s="145"/>
      <c r="J198" s="146"/>
      <c r="K198" s="146"/>
      <c r="L198" s="146"/>
      <c r="M198" s="146"/>
      <c r="N198" s="146"/>
      <c r="O198" s="146"/>
      <c r="P198" s="146"/>
      <c r="Q198" s="146"/>
      <c r="R198" s="146"/>
      <c r="S198" s="146"/>
      <c r="T198" s="147"/>
      <c r="U198" s="124"/>
    </row>
    <row r="199" spans="1:21" s="1" customFormat="1" ht="17.5" customHeight="1" x14ac:dyDescent="0.35">
      <c r="A199" s="117"/>
      <c r="B199" s="117"/>
      <c r="C199" s="187" t="s">
        <v>270</v>
      </c>
      <c r="D199" s="197" t="s">
        <v>269</v>
      </c>
      <c r="E199" s="43"/>
      <c r="F199" s="19">
        <v>0</v>
      </c>
      <c r="G199" s="19">
        <v>0</v>
      </c>
      <c r="H199" s="19">
        <v>2910</v>
      </c>
      <c r="I199" s="145"/>
      <c r="J199" s="146"/>
      <c r="K199" s="146"/>
      <c r="L199" s="146"/>
      <c r="M199" s="146"/>
      <c r="N199" s="146"/>
      <c r="O199" s="146"/>
      <c r="P199" s="146"/>
      <c r="Q199" s="146"/>
      <c r="R199" s="146"/>
      <c r="S199" s="146"/>
      <c r="T199" s="147"/>
      <c r="U199" s="123"/>
    </row>
    <row r="200" spans="1:21" s="1" customFormat="1" ht="17.5" customHeight="1" x14ac:dyDescent="0.35">
      <c r="A200" s="117"/>
      <c r="B200" s="117"/>
      <c r="C200" s="188"/>
      <c r="D200" s="198"/>
      <c r="E200" s="71"/>
      <c r="F200" s="65" t="s">
        <v>108</v>
      </c>
      <c r="G200" s="65" t="s">
        <v>108</v>
      </c>
      <c r="H200" s="65" t="s">
        <v>109</v>
      </c>
      <c r="I200" s="145"/>
      <c r="J200" s="146"/>
      <c r="K200" s="146"/>
      <c r="L200" s="146"/>
      <c r="M200" s="146"/>
      <c r="N200" s="146"/>
      <c r="O200" s="146"/>
      <c r="P200" s="146"/>
      <c r="Q200" s="146"/>
      <c r="R200" s="146"/>
      <c r="S200" s="146"/>
      <c r="T200" s="147"/>
      <c r="U200" s="124"/>
    </row>
    <row r="201" spans="1:21" s="1" customFormat="1" ht="17.5" customHeight="1" x14ac:dyDescent="0.35">
      <c r="A201" s="117"/>
      <c r="B201" s="117"/>
      <c r="C201" s="187" t="s">
        <v>271</v>
      </c>
      <c r="D201" s="197" t="s">
        <v>272</v>
      </c>
      <c r="E201" s="46"/>
      <c r="F201" s="19">
        <v>0</v>
      </c>
      <c r="G201" s="27">
        <v>0</v>
      </c>
      <c r="H201" s="27">
        <v>3.66</v>
      </c>
      <c r="I201" s="145"/>
      <c r="J201" s="146"/>
      <c r="K201" s="146"/>
      <c r="L201" s="146"/>
      <c r="M201" s="146"/>
      <c r="N201" s="146"/>
      <c r="O201" s="146"/>
      <c r="P201" s="146"/>
      <c r="Q201" s="146"/>
      <c r="R201" s="146"/>
      <c r="S201" s="146"/>
      <c r="T201" s="147"/>
      <c r="U201" s="123"/>
    </row>
    <row r="202" spans="1:21" s="1" customFormat="1" ht="17.5" customHeight="1" x14ac:dyDescent="0.35">
      <c r="A202" s="117"/>
      <c r="B202" s="117"/>
      <c r="C202" s="188"/>
      <c r="D202" s="198"/>
      <c r="E202" s="71"/>
      <c r="F202" s="65" t="s">
        <v>108</v>
      </c>
      <c r="G202" s="65" t="s">
        <v>108</v>
      </c>
      <c r="H202" s="65" t="s">
        <v>109</v>
      </c>
      <c r="I202" s="145"/>
      <c r="J202" s="146"/>
      <c r="K202" s="146"/>
      <c r="L202" s="146"/>
      <c r="M202" s="146"/>
      <c r="N202" s="146"/>
      <c r="O202" s="146"/>
      <c r="P202" s="146"/>
      <c r="Q202" s="146"/>
      <c r="R202" s="146"/>
      <c r="S202" s="146"/>
      <c r="T202" s="147"/>
      <c r="U202" s="124"/>
    </row>
    <row r="203" spans="1:21" s="1" customFormat="1" ht="17.5" customHeight="1" x14ac:dyDescent="0.35">
      <c r="A203" s="117"/>
      <c r="B203" s="117"/>
      <c r="C203" s="187" t="s">
        <v>273</v>
      </c>
      <c r="D203" s="197" t="s">
        <v>274</v>
      </c>
      <c r="E203" s="46"/>
      <c r="F203" s="19">
        <v>0</v>
      </c>
      <c r="G203" s="27">
        <v>0</v>
      </c>
      <c r="H203" s="27">
        <v>232</v>
      </c>
      <c r="I203" s="145"/>
      <c r="J203" s="146"/>
      <c r="K203" s="146"/>
      <c r="L203" s="146"/>
      <c r="M203" s="146"/>
      <c r="N203" s="146"/>
      <c r="O203" s="146"/>
      <c r="P203" s="146"/>
      <c r="Q203" s="146"/>
      <c r="R203" s="146"/>
      <c r="S203" s="146"/>
      <c r="T203" s="147"/>
      <c r="U203" s="123"/>
    </row>
    <row r="204" spans="1:21" s="1" customFormat="1" ht="17.5" customHeight="1" x14ac:dyDescent="0.35">
      <c r="A204" s="118"/>
      <c r="B204" s="118"/>
      <c r="C204" s="188"/>
      <c r="D204" s="198"/>
      <c r="E204" s="71"/>
      <c r="F204" s="65" t="s">
        <v>108</v>
      </c>
      <c r="G204" s="65" t="s">
        <v>108</v>
      </c>
      <c r="H204" s="65" t="s">
        <v>109</v>
      </c>
      <c r="I204" s="148"/>
      <c r="J204" s="149"/>
      <c r="K204" s="149"/>
      <c r="L204" s="149"/>
      <c r="M204" s="149"/>
      <c r="N204" s="149"/>
      <c r="O204" s="149"/>
      <c r="P204" s="149"/>
      <c r="Q204" s="149"/>
      <c r="R204" s="149"/>
      <c r="S204" s="149"/>
      <c r="T204" s="150"/>
      <c r="U204" s="124"/>
    </row>
    <row r="205" spans="1:21" s="1" customFormat="1" ht="23.5" customHeight="1" x14ac:dyDescent="0.35">
      <c r="A205" s="163" t="s">
        <v>78</v>
      </c>
      <c r="B205" s="163" t="s">
        <v>79</v>
      </c>
      <c r="C205" s="119"/>
      <c r="D205" s="120"/>
      <c r="E205" s="121"/>
      <c r="F205" s="121"/>
      <c r="G205" s="121"/>
      <c r="H205" s="122"/>
      <c r="I205" s="75">
        <v>19558156.199999999</v>
      </c>
      <c r="J205" s="29">
        <v>16603033.75</v>
      </c>
      <c r="K205" s="29"/>
      <c r="L205" s="75">
        <v>2955122.45</v>
      </c>
      <c r="M205" s="29">
        <v>11421618.52</v>
      </c>
      <c r="N205" s="29">
        <v>9686979.4199999999</v>
      </c>
      <c r="O205" s="29"/>
      <c r="P205" s="29">
        <f>M205-N205</f>
        <v>1734639.0999999996</v>
      </c>
      <c r="Q205" s="73">
        <f>R205+T205</f>
        <v>3788910.25</v>
      </c>
      <c r="R205" s="73">
        <v>3312910.71</v>
      </c>
      <c r="S205" s="73"/>
      <c r="T205" s="73">
        <v>475999.54000000004</v>
      </c>
      <c r="U205" s="58"/>
    </row>
    <row r="206" spans="1:21" s="1" customFormat="1" x14ac:dyDescent="0.35">
      <c r="A206" s="164"/>
      <c r="B206" s="164"/>
      <c r="C206" s="187" t="s">
        <v>141</v>
      </c>
      <c r="D206" s="197" t="s">
        <v>140</v>
      </c>
      <c r="E206" s="19">
        <v>0</v>
      </c>
      <c r="F206" s="19">
        <v>0</v>
      </c>
      <c r="G206" s="19">
        <v>0</v>
      </c>
      <c r="H206" s="19">
        <v>197927</v>
      </c>
      <c r="I206" s="173"/>
      <c r="J206" s="174"/>
      <c r="K206" s="174"/>
      <c r="L206" s="174"/>
      <c r="M206" s="174"/>
      <c r="N206" s="174"/>
      <c r="O206" s="174"/>
      <c r="P206" s="174"/>
      <c r="Q206" s="174"/>
      <c r="R206" s="174"/>
      <c r="S206" s="174"/>
      <c r="T206" s="175"/>
      <c r="U206" s="123"/>
    </row>
    <row r="207" spans="1:21" s="1" customFormat="1" ht="24" customHeight="1" x14ac:dyDescent="0.35">
      <c r="A207" s="164"/>
      <c r="B207" s="164"/>
      <c r="C207" s="188"/>
      <c r="D207" s="198"/>
      <c r="E207" s="65" t="s">
        <v>107</v>
      </c>
      <c r="F207" s="65" t="s">
        <v>108</v>
      </c>
      <c r="G207" s="65" t="s">
        <v>108</v>
      </c>
      <c r="H207" s="65" t="s">
        <v>225</v>
      </c>
      <c r="I207" s="176"/>
      <c r="J207" s="177"/>
      <c r="K207" s="177"/>
      <c r="L207" s="177"/>
      <c r="M207" s="177"/>
      <c r="N207" s="177"/>
      <c r="O207" s="177"/>
      <c r="P207" s="177"/>
      <c r="Q207" s="177"/>
      <c r="R207" s="177"/>
      <c r="S207" s="177"/>
      <c r="T207" s="178"/>
      <c r="U207" s="124"/>
    </row>
    <row r="208" spans="1:21" s="1" customFormat="1" x14ac:dyDescent="0.35">
      <c r="A208" s="164"/>
      <c r="B208" s="164"/>
      <c r="C208" s="187" t="s">
        <v>163</v>
      </c>
      <c r="D208" s="197" t="s">
        <v>162</v>
      </c>
      <c r="E208" s="27">
        <v>0</v>
      </c>
      <c r="F208" s="19">
        <v>0</v>
      </c>
      <c r="G208" s="27">
        <v>0</v>
      </c>
      <c r="H208" s="27">
        <v>4.08</v>
      </c>
      <c r="I208" s="176"/>
      <c r="J208" s="177"/>
      <c r="K208" s="177"/>
      <c r="L208" s="177"/>
      <c r="M208" s="177"/>
      <c r="N208" s="177"/>
      <c r="O208" s="177"/>
      <c r="P208" s="177"/>
      <c r="Q208" s="177"/>
      <c r="R208" s="177"/>
      <c r="S208" s="177"/>
      <c r="T208" s="178"/>
      <c r="U208" s="123"/>
    </row>
    <row r="209" spans="1:21" s="1" customFormat="1" ht="34.5" customHeight="1" x14ac:dyDescent="0.35">
      <c r="A209" s="164"/>
      <c r="B209" s="164"/>
      <c r="C209" s="188"/>
      <c r="D209" s="198"/>
      <c r="E209" s="40" t="s">
        <v>107</v>
      </c>
      <c r="F209" s="65" t="s">
        <v>108</v>
      </c>
      <c r="G209" s="40" t="s">
        <v>108</v>
      </c>
      <c r="H209" s="40" t="s">
        <v>109</v>
      </c>
      <c r="I209" s="176"/>
      <c r="J209" s="177"/>
      <c r="K209" s="177"/>
      <c r="L209" s="177"/>
      <c r="M209" s="177"/>
      <c r="N209" s="177"/>
      <c r="O209" s="177"/>
      <c r="P209" s="177"/>
      <c r="Q209" s="177"/>
      <c r="R209" s="177"/>
      <c r="S209" s="177"/>
      <c r="T209" s="178"/>
      <c r="U209" s="124"/>
    </row>
    <row r="210" spans="1:21" s="1" customFormat="1" ht="15" customHeight="1" x14ac:dyDescent="0.35">
      <c r="A210" s="164"/>
      <c r="B210" s="164"/>
      <c r="C210" s="187" t="s">
        <v>240</v>
      </c>
      <c r="D210" s="125" t="s">
        <v>32</v>
      </c>
      <c r="E210" s="19">
        <v>0</v>
      </c>
      <c r="F210" s="30">
        <v>0</v>
      </c>
      <c r="G210" s="19">
        <v>0</v>
      </c>
      <c r="H210" s="19">
        <v>16.62</v>
      </c>
      <c r="I210" s="176"/>
      <c r="J210" s="177"/>
      <c r="K210" s="177"/>
      <c r="L210" s="177"/>
      <c r="M210" s="177"/>
      <c r="N210" s="177"/>
      <c r="O210" s="177"/>
      <c r="P210" s="177"/>
      <c r="Q210" s="177"/>
      <c r="R210" s="177"/>
      <c r="S210" s="177"/>
      <c r="T210" s="178"/>
      <c r="U210" s="44"/>
    </row>
    <row r="211" spans="1:21" s="1" customFormat="1" ht="23.15" customHeight="1" x14ac:dyDescent="0.35">
      <c r="A211" s="164"/>
      <c r="B211" s="164"/>
      <c r="C211" s="188"/>
      <c r="D211" s="126"/>
      <c r="E211" s="65" t="s">
        <v>107</v>
      </c>
      <c r="F211" s="65" t="s">
        <v>108</v>
      </c>
      <c r="G211" s="65" t="s">
        <v>108</v>
      </c>
      <c r="H211" s="65" t="s">
        <v>109</v>
      </c>
      <c r="I211" s="176"/>
      <c r="J211" s="177"/>
      <c r="K211" s="177"/>
      <c r="L211" s="177"/>
      <c r="M211" s="177"/>
      <c r="N211" s="177"/>
      <c r="O211" s="177"/>
      <c r="P211" s="177"/>
      <c r="Q211" s="177"/>
      <c r="R211" s="177"/>
      <c r="S211" s="177"/>
      <c r="T211" s="178"/>
      <c r="U211" s="44"/>
    </row>
    <row r="212" spans="1:21" s="1" customFormat="1" x14ac:dyDescent="0.35">
      <c r="A212" s="164"/>
      <c r="B212" s="164"/>
      <c r="C212" s="187" t="s">
        <v>145</v>
      </c>
      <c r="D212" s="197" t="s">
        <v>144</v>
      </c>
      <c r="E212" s="19"/>
      <c r="F212" s="19">
        <v>0</v>
      </c>
      <c r="G212" s="19">
        <v>0</v>
      </c>
      <c r="H212" s="19">
        <v>5</v>
      </c>
      <c r="I212" s="176"/>
      <c r="J212" s="177"/>
      <c r="K212" s="177"/>
      <c r="L212" s="177"/>
      <c r="M212" s="177"/>
      <c r="N212" s="177"/>
      <c r="O212" s="177"/>
      <c r="P212" s="177"/>
      <c r="Q212" s="177"/>
      <c r="R212" s="177"/>
      <c r="S212" s="177"/>
      <c r="T212" s="178"/>
      <c r="U212" s="123"/>
    </row>
    <row r="213" spans="1:21" s="1" customFormat="1" ht="12.65" customHeight="1" x14ac:dyDescent="0.35">
      <c r="A213" s="164"/>
      <c r="B213" s="164"/>
      <c r="C213" s="188"/>
      <c r="D213" s="198"/>
      <c r="E213" s="65"/>
      <c r="F213" s="65" t="s">
        <v>108</v>
      </c>
      <c r="G213" s="65" t="s">
        <v>108</v>
      </c>
      <c r="H213" s="65" t="s">
        <v>109</v>
      </c>
      <c r="I213" s="176"/>
      <c r="J213" s="177"/>
      <c r="K213" s="177"/>
      <c r="L213" s="177"/>
      <c r="M213" s="177"/>
      <c r="N213" s="177"/>
      <c r="O213" s="177"/>
      <c r="P213" s="177"/>
      <c r="Q213" s="177"/>
      <c r="R213" s="177"/>
      <c r="S213" s="177"/>
      <c r="T213" s="178"/>
      <c r="U213" s="124"/>
    </row>
    <row r="214" spans="1:21" s="1" customFormat="1" x14ac:dyDescent="0.35">
      <c r="A214" s="164"/>
      <c r="B214" s="164"/>
      <c r="C214" s="187" t="s">
        <v>164</v>
      </c>
      <c r="D214" s="197" t="s">
        <v>169</v>
      </c>
      <c r="E214" s="27"/>
      <c r="F214" s="19">
        <v>0</v>
      </c>
      <c r="G214" s="27">
        <v>0</v>
      </c>
      <c r="H214" s="27">
        <v>370393</v>
      </c>
      <c r="I214" s="176"/>
      <c r="J214" s="177"/>
      <c r="K214" s="177"/>
      <c r="L214" s="177"/>
      <c r="M214" s="177"/>
      <c r="N214" s="177"/>
      <c r="O214" s="177"/>
      <c r="P214" s="177"/>
      <c r="Q214" s="177"/>
      <c r="R214" s="177"/>
      <c r="S214" s="177"/>
      <c r="T214" s="178"/>
      <c r="U214" s="123"/>
    </row>
    <row r="215" spans="1:21" s="1" customFormat="1" ht="16" customHeight="1" x14ac:dyDescent="0.35">
      <c r="A215" s="165"/>
      <c r="B215" s="165"/>
      <c r="C215" s="188"/>
      <c r="D215" s="198"/>
      <c r="E215" s="65"/>
      <c r="F215" s="65" t="s">
        <v>108</v>
      </c>
      <c r="G215" s="65" t="s">
        <v>108</v>
      </c>
      <c r="H215" s="65" t="s">
        <v>109</v>
      </c>
      <c r="I215" s="179"/>
      <c r="J215" s="180"/>
      <c r="K215" s="180"/>
      <c r="L215" s="180"/>
      <c r="M215" s="180"/>
      <c r="N215" s="180"/>
      <c r="O215" s="180"/>
      <c r="P215" s="180"/>
      <c r="Q215" s="180"/>
      <c r="R215" s="180"/>
      <c r="S215" s="180"/>
      <c r="T215" s="181"/>
      <c r="U215" s="124"/>
    </row>
    <row r="216" spans="1:21" s="85" customFormat="1" ht="23.5" customHeight="1" x14ac:dyDescent="0.35">
      <c r="A216" s="163" t="s">
        <v>275</v>
      </c>
      <c r="B216" s="163" t="s">
        <v>276</v>
      </c>
      <c r="C216" s="119"/>
      <c r="D216" s="120"/>
      <c r="E216" s="121"/>
      <c r="F216" s="121"/>
      <c r="G216" s="121"/>
      <c r="H216" s="122"/>
      <c r="I216" s="75">
        <v>3402153</v>
      </c>
      <c r="J216" s="75">
        <v>2891828</v>
      </c>
      <c r="K216" s="75"/>
      <c r="L216" s="75">
        <v>510325</v>
      </c>
      <c r="M216" s="75">
        <v>0</v>
      </c>
      <c r="N216" s="75">
        <v>0</v>
      </c>
      <c r="O216" s="75"/>
      <c r="P216" s="75">
        <v>0</v>
      </c>
      <c r="Q216" s="73">
        <v>0</v>
      </c>
      <c r="R216" s="73">
        <v>0</v>
      </c>
      <c r="S216" s="73"/>
      <c r="T216" s="73">
        <v>0</v>
      </c>
      <c r="U216" s="58"/>
    </row>
    <row r="217" spans="1:21" s="85" customFormat="1" x14ac:dyDescent="0.35">
      <c r="A217" s="164"/>
      <c r="B217" s="164"/>
      <c r="C217" s="187" t="s">
        <v>277</v>
      </c>
      <c r="D217" s="197" t="s">
        <v>278</v>
      </c>
      <c r="E217" s="19">
        <v>0</v>
      </c>
      <c r="F217" s="19">
        <v>0</v>
      </c>
      <c r="G217" s="19">
        <v>0</v>
      </c>
      <c r="H217" s="19">
        <v>2368</v>
      </c>
      <c r="I217" s="173"/>
      <c r="J217" s="174"/>
      <c r="K217" s="174"/>
      <c r="L217" s="174"/>
      <c r="M217" s="174"/>
      <c r="N217" s="174"/>
      <c r="O217" s="174"/>
      <c r="P217" s="174"/>
      <c r="Q217" s="174"/>
      <c r="R217" s="174"/>
      <c r="S217" s="174"/>
      <c r="T217" s="175"/>
      <c r="U217" s="123"/>
    </row>
    <row r="218" spans="1:21" s="85" customFormat="1" ht="17.149999999999999" customHeight="1" x14ac:dyDescent="0.35">
      <c r="A218" s="164"/>
      <c r="B218" s="164"/>
      <c r="C218" s="188"/>
      <c r="D218" s="198"/>
      <c r="E218" s="65" t="s">
        <v>107</v>
      </c>
      <c r="F218" s="65" t="s">
        <v>108</v>
      </c>
      <c r="G218" s="65" t="s">
        <v>108</v>
      </c>
      <c r="H218" s="65" t="s">
        <v>109</v>
      </c>
      <c r="I218" s="176"/>
      <c r="J218" s="177"/>
      <c r="K218" s="177"/>
      <c r="L218" s="177"/>
      <c r="M218" s="177"/>
      <c r="N218" s="177"/>
      <c r="O218" s="177"/>
      <c r="P218" s="177"/>
      <c r="Q218" s="177"/>
      <c r="R218" s="177"/>
      <c r="S218" s="177"/>
      <c r="T218" s="178"/>
      <c r="U218" s="124"/>
    </row>
    <row r="219" spans="1:21" s="85" customFormat="1" x14ac:dyDescent="0.35">
      <c r="A219" s="164"/>
      <c r="B219" s="164"/>
      <c r="C219" s="187" t="s">
        <v>279</v>
      </c>
      <c r="D219" s="197" t="s">
        <v>281</v>
      </c>
      <c r="E219" s="46"/>
      <c r="F219" s="19">
        <v>0</v>
      </c>
      <c r="G219" s="27">
        <v>0</v>
      </c>
      <c r="H219" s="27">
        <v>3260833</v>
      </c>
      <c r="I219" s="176"/>
      <c r="J219" s="177"/>
      <c r="K219" s="177"/>
      <c r="L219" s="177"/>
      <c r="M219" s="177"/>
      <c r="N219" s="177"/>
      <c r="O219" s="177"/>
      <c r="P219" s="177"/>
      <c r="Q219" s="177"/>
      <c r="R219" s="177"/>
      <c r="S219" s="177"/>
      <c r="T219" s="178"/>
      <c r="U219" s="123"/>
    </row>
    <row r="220" spans="1:21" s="85" customFormat="1" ht="16.5" customHeight="1" x14ac:dyDescent="0.35">
      <c r="A220" s="164"/>
      <c r="B220" s="164"/>
      <c r="C220" s="188"/>
      <c r="D220" s="198"/>
      <c r="E220" s="82"/>
      <c r="F220" s="65" t="s">
        <v>108</v>
      </c>
      <c r="G220" s="40" t="s">
        <v>108</v>
      </c>
      <c r="H220" s="40" t="s">
        <v>221</v>
      </c>
      <c r="I220" s="176"/>
      <c r="J220" s="177"/>
      <c r="K220" s="177"/>
      <c r="L220" s="177"/>
      <c r="M220" s="177"/>
      <c r="N220" s="177"/>
      <c r="O220" s="177"/>
      <c r="P220" s="177"/>
      <c r="Q220" s="177"/>
      <c r="R220" s="177"/>
      <c r="S220" s="177"/>
      <c r="T220" s="178"/>
      <c r="U220" s="124"/>
    </row>
    <row r="221" spans="1:21" s="85" customFormat="1" ht="15" customHeight="1" x14ac:dyDescent="0.35">
      <c r="A221" s="164"/>
      <c r="B221" s="164"/>
      <c r="C221" s="187" t="s">
        <v>280</v>
      </c>
      <c r="D221" s="125" t="s">
        <v>282</v>
      </c>
      <c r="E221" s="43"/>
      <c r="F221" s="30">
        <v>0</v>
      </c>
      <c r="G221" s="19">
        <v>0</v>
      </c>
      <c r="H221" s="19">
        <v>1</v>
      </c>
      <c r="I221" s="176"/>
      <c r="J221" s="177"/>
      <c r="K221" s="177"/>
      <c r="L221" s="177"/>
      <c r="M221" s="177"/>
      <c r="N221" s="177"/>
      <c r="O221" s="177"/>
      <c r="P221" s="177"/>
      <c r="Q221" s="177"/>
      <c r="R221" s="177"/>
      <c r="S221" s="177"/>
      <c r="T221" s="178"/>
      <c r="U221" s="123"/>
    </row>
    <row r="222" spans="1:21" s="85" customFormat="1" ht="23.15" customHeight="1" x14ac:dyDescent="0.35">
      <c r="A222" s="165"/>
      <c r="B222" s="165"/>
      <c r="C222" s="188"/>
      <c r="D222" s="126"/>
      <c r="E222" s="71"/>
      <c r="F222" s="65" t="s">
        <v>108</v>
      </c>
      <c r="G222" s="65" t="s">
        <v>108</v>
      </c>
      <c r="H222" s="65" t="s">
        <v>221</v>
      </c>
      <c r="I222" s="179"/>
      <c r="J222" s="180"/>
      <c r="K222" s="180"/>
      <c r="L222" s="180"/>
      <c r="M222" s="180"/>
      <c r="N222" s="180"/>
      <c r="O222" s="180"/>
      <c r="P222" s="180"/>
      <c r="Q222" s="180"/>
      <c r="R222" s="180"/>
      <c r="S222" s="180"/>
      <c r="T222" s="181"/>
      <c r="U222" s="124"/>
    </row>
    <row r="223" spans="1:21" s="1" customFormat="1" ht="23.5" customHeight="1" x14ac:dyDescent="0.35">
      <c r="A223" s="163" t="s">
        <v>71</v>
      </c>
      <c r="B223" s="163" t="s">
        <v>72</v>
      </c>
      <c r="C223" s="215"/>
      <c r="D223" s="216"/>
      <c r="E223" s="217"/>
      <c r="F223" s="217"/>
      <c r="G223" s="217"/>
      <c r="H223" s="218"/>
      <c r="I223" s="75">
        <v>697600</v>
      </c>
      <c r="J223" s="75">
        <v>592920</v>
      </c>
      <c r="K223" s="75"/>
      <c r="L223" s="75">
        <v>104680</v>
      </c>
      <c r="M223" s="75">
        <v>0</v>
      </c>
      <c r="N223" s="75">
        <v>0</v>
      </c>
      <c r="O223" s="75"/>
      <c r="P223" s="75">
        <v>0</v>
      </c>
      <c r="Q223" s="73">
        <v>0</v>
      </c>
      <c r="R223" s="73">
        <v>0</v>
      </c>
      <c r="S223" s="73"/>
      <c r="T223" s="73">
        <v>0</v>
      </c>
      <c r="U223" s="37"/>
    </row>
    <row r="224" spans="1:21" s="1" customFormat="1" x14ac:dyDescent="0.35">
      <c r="A224" s="164"/>
      <c r="B224" s="164"/>
      <c r="C224" s="187" t="s">
        <v>166</v>
      </c>
      <c r="D224" s="197" t="s">
        <v>165</v>
      </c>
      <c r="E224" s="19">
        <v>0</v>
      </c>
      <c r="F224" s="19">
        <v>0</v>
      </c>
      <c r="G224" s="19">
        <v>0</v>
      </c>
      <c r="H224" s="19">
        <v>1</v>
      </c>
      <c r="I224" s="174"/>
      <c r="J224" s="174"/>
      <c r="K224" s="174"/>
      <c r="L224" s="174"/>
      <c r="M224" s="174"/>
      <c r="N224" s="174"/>
      <c r="O224" s="174"/>
      <c r="P224" s="174"/>
      <c r="Q224" s="174"/>
      <c r="R224" s="174"/>
      <c r="S224" s="174"/>
      <c r="T224" s="175"/>
      <c r="U224" s="123"/>
    </row>
    <row r="225" spans="1:21" s="1" customFormat="1" ht="34.5" customHeight="1" x14ac:dyDescent="0.35">
      <c r="A225" s="164"/>
      <c r="B225" s="164"/>
      <c r="C225" s="188"/>
      <c r="D225" s="198"/>
      <c r="E225" s="65" t="s">
        <v>107</v>
      </c>
      <c r="F225" s="65" t="s">
        <v>108</v>
      </c>
      <c r="G225" s="65" t="s">
        <v>108</v>
      </c>
      <c r="H225" s="65" t="s">
        <v>109</v>
      </c>
      <c r="I225" s="177"/>
      <c r="J225" s="177"/>
      <c r="K225" s="177"/>
      <c r="L225" s="177"/>
      <c r="M225" s="177"/>
      <c r="N225" s="177"/>
      <c r="O225" s="177"/>
      <c r="P225" s="177"/>
      <c r="Q225" s="177"/>
      <c r="R225" s="177"/>
      <c r="S225" s="177"/>
      <c r="T225" s="178"/>
      <c r="U225" s="124"/>
    </row>
    <row r="226" spans="1:21" x14ac:dyDescent="0.35">
      <c r="A226" s="164"/>
      <c r="B226" s="164"/>
      <c r="C226" s="187" t="s">
        <v>168</v>
      </c>
      <c r="D226" s="197" t="s">
        <v>167</v>
      </c>
      <c r="E226" s="86"/>
      <c r="F226" s="19">
        <v>0</v>
      </c>
      <c r="G226" s="87">
        <v>0</v>
      </c>
      <c r="H226" s="27">
        <v>1.647</v>
      </c>
      <c r="I226" s="177"/>
      <c r="J226" s="177"/>
      <c r="K226" s="177"/>
      <c r="L226" s="177"/>
      <c r="M226" s="177"/>
      <c r="N226" s="177"/>
      <c r="O226" s="177"/>
      <c r="P226" s="177"/>
      <c r="Q226" s="177"/>
      <c r="R226" s="177"/>
      <c r="S226" s="177"/>
      <c r="T226" s="178"/>
      <c r="U226" s="123"/>
    </row>
    <row r="227" spans="1:21" s="16" customFormat="1" ht="15.65" customHeight="1" x14ac:dyDescent="0.25">
      <c r="A227" s="165"/>
      <c r="B227" s="165"/>
      <c r="C227" s="188"/>
      <c r="D227" s="198"/>
      <c r="E227" s="65"/>
      <c r="F227" s="65" t="s">
        <v>108</v>
      </c>
      <c r="G227" s="65" t="s">
        <v>108</v>
      </c>
      <c r="H227" s="65" t="s">
        <v>109</v>
      </c>
      <c r="I227" s="180"/>
      <c r="J227" s="180"/>
      <c r="K227" s="180"/>
      <c r="L227" s="180"/>
      <c r="M227" s="180"/>
      <c r="N227" s="180"/>
      <c r="O227" s="180"/>
      <c r="P227" s="180"/>
      <c r="Q227" s="180"/>
      <c r="R227" s="180"/>
      <c r="S227" s="180"/>
      <c r="T227" s="181"/>
      <c r="U227" s="124"/>
    </row>
    <row r="228" spans="1:21" s="85" customFormat="1" ht="23.5" customHeight="1" x14ac:dyDescent="0.35">
      <c r="A228" s="163" t="s">
        <v>283</v>
      </c>
      <c r="B228" s="163" t="s">
        <v>285</v>
      </c>
      <c r="C228" s="119"/>
      <c r="D228" s="120"/>
      <c r="E228" s="121"/>
      <c r="F228" s="121"/>
      <c r="G228" s="121"/>
      <c r="H228" s="122"/>
      <c r="I228" s="75">
        <v>600000</v>
      </c>
      <c r="J228" s="75">
        <v>510000</v>
      </c>
      <c r="K228" s="75"/>
      <c r="L228" s="75">
        <v>90000</v>
      </c>
      <c r="M228" s="75">
        <v>511650.79999999993</v>
      </c>
      <c r="N228" s="75">
        <v>434903.17</v>
      </c>
      <c r="O228" s="75"/>
      <c r="P228" s="75">
        <f>M228-N228</f>
        <v>76747.629999999946</v>
      </c>
      <c r="Q228" s="73">
        <v>0</v>
      </c>
      <c r="R228" s="73">
        <v>0</v>
      </c>
      <c r="S228" s="73"/>
      <c r="T228" s="73">
        <v>0</v>
      </c>
      <c r="U228" s="58"/>
    </row>
    <row r="229" spans="1:21" s="85" customFormat="1" x14ac:dyDescent="0.35">
      <c r="A229" s="164"/>
      <c r="B229" s="164"/>
      <c r="C229" s="187" t="s">
        <v>287</v>
      </c>
      <c r="D229" s="197" t="s">
        <v>289</v>
      </c>
      <c r="E229" s="19">
        <v>0</v>
      </c>
      <c r="F229" s="19">
        <v>0</v>
      </c>
      <c r="G229" s="19">
        <v>0</v>
      </c>
      <c r="H229" s="19">
        <v>2</v>
      </c>
      <c r="I229" s="174"/>
      <c r="J229" s="174"/>
      <c r="K229" s="174"/>
      <c r="L229" s="174"/>
      <c r="M229" s="174"/>
      <c r="N229" s="174"/>
      <c r="O229" s="174"/>
      <c r="P229" s="174"/>
      <c r="Q229" s="174"/>
      <c r="R229" s="174"/>
      <c r="S229" s="174"/>
      <c r="T229" s="175"/>
      <c r="U229" s="123"/>
    </row>
    <row r="230" spans="1:21" s="85" customFormat="1" ht="21.65" customHeight="1" x14ac:dyDescent="0.35">
      <c r="A230" s="164"/>
      <c r="B230" s="164"/>
      <c r="C230" s="188"/>
      <c r="D230" s="198"/>
      <c r="E230" s="65" t="s">
        <v>107</v>
      </c>
      <c r="F230" s="65" t="s">
        <v>108</v>
      </c>
      <c r="G230" s="65" t="s">
        <v>108</v>
      </c>
      <c r="H230" s="65" t="s">
        <v>109</v>
      </c>
      <c r="I230" s="177"/>
      <c r="J230" s="177"/>
      <c r="K230" s="177"/>
      <c r="L230" s="177"/>
      <c r="M230" s="177"/>
      <c r="N230" s="177"/>
      <c r="O230" s="177"/>
      <c r="P230" s="177"/>
      <c r="Q230" s="177"/>
      <c r="R230" s="177"/>
      <c r="S230" s="177"/>
      <c r="T230" s="178"/>
      <c r="U230" s="124"/>
    </row>
    <row r="231" spans="1:21" s="85" customFormat="1" x14ac:dyDescent="0.35">
      <c r="A231" s="164"/>
      <c r="B231" s="164"/>
      <c r="C231" s="187" t="s">
        <v>288</v>
      </c>
      <c r="D231" s="197" t="s">
        <v>290</v>
      </c>
      <c r="E231" s="86"/>
      <c r="F231" s="19">
        <v>0</v>
      </c>
      <c r="G231" s="87">
        <v>0</v>
      </c>
      <c r="H231" s="27">
        <v>1</v>
      </c>
      <c r="I231" s="177"/>
      <c r="J231" s="177"/>
      <c r="K231" s="177"/>
      <c r="L231" s="177"/>
      <c r="M231" s="177"/>
      <c r="N231" s="177"/>
      <c r="O231" s="177"/>
      <c r="P231" s="177"/>
      <c r="Q231" s="177"/>
      <c r="R231" s="177"/>
      <c r="S231" s="177"/>
      <c r="T231" s="178"/>
      <c r="U231" s="123"/>
    </row>
    <row r="232" spans="1:21" s="88" customFormat="1" ht="22" customHeight="1" x14ac:dyDescent="0.25">
      <c r="A232" s="165"/>
      <c r="B232" s="165"/>
      <c r="C232" s="188"/>
      <c r="D232" s="198"/>
      <c r="E232" s="65"/>
      <c r="F232" s="65" t="s">
        <v>108</v>
      </c>
      <c r="G232" s="65" t="s">
        <v>108</v>
      </c>
      <c r="H232" s="65" t="s">
        <v>109</v>
      </c>
      <c r="I232" s="180"/>
      <c r="J232" s="180"/>
      <c r="K232" s="180"/>
      <c r="L232" s="180"/>
      <c r="M232" s="180"/>
      <c r="N232" s="180"/>
      <c r="O232" s="180"/>
      <c r="P232" s="180"/>
      <c r="Q232" s="180"/>
      <c r="R232" s="180"/>
      <c r="S232" s="180"/>
      <c r="T232" s="181"/>
      <c r="U232" s="124"/>
    </row>
    <row r="233" spans="1:21" s="85" customFormat="1" ht="23.5" customHeight="1" x14ac:dyDescent="0.35">
      <c r="A233" s="163" t="s">
        <v>284</v>
      </c>
      <c r="B233" s="163" t="s">
        <v>286</v>
      </c>
      <c r="C233" s="119"/>
      <c r="D233" s="120"/>
      <c r="E233" s="121"/>
      <c r="F233" s="121"/>
      <c r="G233" s="121"/>
      <c r="H233" s="122"/>
      <c r="I233" s="75">
        <v>3700000</v>
      </c>
      <c r="J233" s="75">
        <v>3145000</v>
      </c>
      <c r="K233" s="75"/>
      <c r="L233" s="75">
        <v>555000</v>
      </c>
      <c r="M233" s="75">
        <v>0</v>
      </c>
      <c r="N233" s="75">
        <v>0</v>
      </c>
      <c r="O233" s="75"/>
      <c r="P233" s="75">
        <v>0</v>
      </c>
      <c r="Q233" s="73">
        <v>0</v>
      </c>
      <c r="R233" s="73">
        <v>0</v>
      </c>
      <c r="S233" s="73"/>
      <c r="T233" s="73">
        <v>0</v>
      </c>
      <c r="U233" s="58"/>
    </row>
    <row r="234" spans="1:21" s="85" customFormat="1" x14ac:dyDescent="0.35">
      <c r="A234" s="164"/>
      <c r="B234" s="164"/>
      <c r="C234" s="187" t="s">
        <v>291</v>
      </c>
      <c r="D234" s="197" t="s">
        <v>292</v>
      </c>
      <c r="E234" s="19">
        <v>0</v>
      </c>
      <c r="F234" s="19">
        <v>0</v>
      </c>
      <c r="G234" s="19">
        <v>0</v>
      </c>
      <c r="H234" s="19">
        <v>14116</v>
      </c>
      <c r="I234" s="174"/>
      <c r="J234" s="174"/>
      <c r="K234" s="174"/>
      <c r="L234" s="174"/>
      <c r="M234" s="174"/>
      <c r="N234" s="174"/>
      <c r="O234" s="174"/>
      <c r="P234" s="174"/>
      <c r="Q234" s="174"/>
      <c r="R234" s="174"/>
      <c r="S234" s="174"/>
      <c r="T234" s="175"/>
      <c r="U234" s="123"/>
    </row>
    <row r="235" spans="1:21" s="85" customFormat="1" ht="15.65" customHeight="1" x14ac:dyDescent="0.35">
      <c r="A235" s="164"/>
      <c r="B235" s="164"/>
      <c r="C235" s="188"/>
      <c r="D235" s="198"/>
      <c r="E235" s="65" t="s">
        <v>107</v>
      </c>
      <c r="F235" s="65" t="s">
        <v>108</v>
      </c>
      <c r="G235" s="65" t="s">
        <v>108</v>
      </c>
      <c r="H235" s="65" t="s">
        <v>109</v>
      </c>
      <c r="I235" s="177"/>
      <c r="J235" s="177"/>
      <c r="K235" s="177"/>
      <c r="L235" s="177"/>
      <c r="M235" s="177"/>
      <c r="N235" s="177"/>
      <c r="O235" s="177"/>
      <c r="P235" s="177"/>
      <c r="Q235" s="177"/>
      <c r="R235" s="177"/>
      <c r="S235" s="177"/>
      <c r="T235" s="178"/>
      <c r="U235" s="124"/>
    </row>
    <row r="236" spans="1:21" s="85" customFormat="1" x14ac:dyDescent="0.35">
      <c r="A236" s="164"/>
      <c r="B236" s="164"/>
      <c r="C236" s="187" t="s">
        <v>293</v>
      </c>
      <c r="D236" s="197" t="s">
        <v>294</v>
      </c>
      <c r="E236" s="57"/>
      <c r="F236" s="19">
        <v>0</v>
      </c>
      <c r="G236" s="19">
        <v>0</v>
      </c>
      <c r="H236" s="27">
        <v>50</v>
      </c>
      <c r="I236" s="177"/>
      <c r="J236" s="177"/>
      <c r="K236" s="177"/>
      <c r="L236" s="177"/>
      <c r="M236" s="177"/>
      <c r="N236" s="177"/>
      <c r="O236" s="177"/>
      <c r="P236" s="177"/>
      <c r="Q236" s="177"/>
      <c r="R236" s="177"/>
      <c r="S236" s="177"/>
      <c r="T236" s="178"/>
      <c r="U236" s="123"/>
    </row>
    <row r="237" spans="1:21" s="88" customFormat="1" ht="22.5" customHeight="1" x14ac:dyDescent="0.25">
      <c r="A237" s="165"/>
      <c r="B237" s="165"/>
      <c r="C237" s="188"/>
      <c r="D237" s="198"/>
      <c r="E237" s="71"/>
      <c r="F237" s="65" t="s">
        <v>108</v>
      </c>
      <c r="G237" s="65" t="s">
        <v>108</v>
      </c>
      <c r="H237" s="65" t="s">
        <v>109</v>
      </c>
      <c r="I237" s="180"/>
      <c r="J237" s="180"/>
      <c r="K237" s="180"/>
      <c r="L237" s="180"/>
      <c r="M237" s="180"/>
      <c r="N237" s="180"/>
      <c r="O237" s="180"/>
      <c r="P237" s="180"/>
      <c r="Q237" s="180"/>
      <c r="R237" s="180"/>
      <c r="S237" s="180"/>
      <c r="T237" s="181"/>
      <c r="U237" s="124"/>
    </row>
    <row r="238" spans="1:21" ht="24" customHeight="1" x14ac:dyDescent="0.35">
      <c r="A238" s="16"/>
      <c r="B238" s="16"/>
      <c r="C238" s="16"/>
      <c r="D238" s="16"/>
      <c r="E238" s="16"/>
      <c r="F238" s="35"/>
      <c r="G238" s="16"/>
      <c r="H238" s="94" t="s">
        <v>15</v>
      </c>
      <c r="I238" s="93">
        <f t="shared" ref="I238:T238" si="8">I76+I97+I102+I111+I131+I162+I192+I205+I216+I223+I228+I233</f>
        <v>151976766.96000001</v>
      </c>
      <c r="J238" s="93">
        <f t="shared" si="8"/>
        <v>108129500</v>
      </c>
      <c r="K238" s="93">
        <f t="shared" si="8"/>
        <v>0</v>
      </c>
      <c r="L238" s="93">
        <f t="shared" si="8"/>
        <v>43847266.960000008</v>
      </c>
      <c r="M238" s="93">
        <f t="shared" si="8"/>
        <v>39581954.009999998</v>
      </c>
      <c r="N238" s="93">
        <f t="shared" si="8"/>
        <v>32535800.800000004</v>
      </c>
      <c r="O238" s="93">
        <f t="shared" si="8"/>
        <v>0</v>
      </c>
      <c r="P238" s="93">
        <f t="shared" si="8"/>
        <v>7046153.209999999</v>
      </c>
      <c r="Q238" s="93">
        <f t="shared" si="8"/>
        <v>5096117.16</v>
      </c>
      <c r="R238" s="93">
        <f t="shared" si="8"/>
        <v>4589518.4700000007</v>
      </c>
      <c r="S238" s="93">
        <f t="shared" si="8"/>
        <v>0</v>
      </c>
      <c r="T238" s="93">
        <f t="shared" si="8"/>
        <v>506598.69000000006</v>
      </c>
      <c r="U238" s="64"/>
    </row>
    <row r="239" spans="1:21" x14ac:dyDescent="0.35">
      <c r="A239" s="16"/>
      <c r="B239" s="16"/>
      <c r="C239" s="16"/>
      <c r="D239" s="16"/>
      <c r="E239" s="16"/>
      <c r="F239" s="35"/>
      <c r="G239" s="16"/>
      <c r="H239" s="16"/>
      <c r="I239" s="91"/>
      <c r="J239" s="91"/>
      <c r="K239" s="91"/>
      <c r="L239" s="91"/>
      <c r="M239" s="91"/>
      <c r="N239" s="91"/>
      <c r="O239" s="91"/>
      <c r="P239" s="91"/>
      <c r="Q239" s="91"/>
      <c r="R239" s="91"/>
      <c r="S239" s="91"/>
      <c r="T239" s="91"/>
      <c r="U239" s="88"/>
    </row>
    <row r="240" spans="1:21" x14ac:dyDescent="0.35">
      <c r="A240" s="16"/>
      <c r="B240" s="16"/>
      <c r="C240" s="16"/>
      <c r="D240" s="16"/>
      <c r="E240" s="16"/>
      <c r="F240" s="35"/>
      <c r="G240" s="16"/>
      <c r="H240" s="16"/>
      <c r="I240" s="91"/>
      <c r="J240" s="91"/>
      <c r="K240" s="91"/>
      <c r="L240" s="91"/>
      <c r="M240" s="91"/>
      <c r="N240" s="91"/>
      <c r="O240" s="91"/>
      <c r="P240" s="91"/>
      <c r="Q240" s="91"/>
      <c r="R240" s="91"/>
      <c r="S240" s="91"/>
      <c r="T240" s="91"/>
      <c r="U240" s="88"/>
    </row>
    <row r="241" spans="1:12" ht="65.25" customHeight="1" x14ac:dyDescent="0.35">
      <c r="A241" s="171" t="s">
        <v>26</v>
      </c>
      <c r="B241" s="171"/>
      <c r="C241" s="171"/>
      <c r="D241" s="171"/>
      <c r="E241" s="171"/>
      <c r="F241" s="171"/>
      <c r="G241" s="152">
        <f>J238/108129500</f>
        <v>1</v>
      </c>
      <c r="H241" s="152"/>
      <c r="I241" s="152"/>
      <c r="J241" s="152"/>
      <c r="K241" s="152"/>
      <c r="L241" s="152"/>
    </row>
    <row r="242" spans="1:12" ht="65.25" customHeight="1" x14ac:dyDescent="0.35">
      <c r="A242" s="171" t="s">
        <v>28</v>
      </c>
      <c r="B242" s="171"/>
      <c r="C242" s="171"/>
      <c r="D242" s="171"/>
      <c r="E242" s="171"/>
      <c r="F242" s="171"/>
      <c r="G242" s="152">
        <f>N238/108129500</f>
        <v>0.30089661748181584</v>
      </c>
      <c r="H242" s="152"/>
      <c r="I242" s="152"/>
      <c r="J242" s="152"/>
      <c r="K242" s="152"/>
      <c r="L242" s="152"/>
    </row>
    <row r="243" spans="1:12" ht="48.65" customHeight="1" x14ac:dyDescent="0.35">
      <c r="A243" s="171" t="s">
        <v>27</v>
      </c>
      <c r="B243" s="171"/>
      <c r="C243" s="171"/>
      <c r="D243" s="171"/>
      <c r="E243" s="171"/>
      <c r="F243" s="171"/>
      <c r="G243" s="152">
        <f>R238/108129500</f>
        <v>4.2444647112952531E-2</v>
      </c>
      <c r="H243" s="152"/>
      <c r="I243" s="152"/>
      <c r="J243" s="152"/>
      <c r="K243" s="152"/>
      <c r="L243" s="152"/>
    </row>
    <row r="245" spans="1:12" x14ac:dyDescent="0.35">
      <c r="A245" s="31"/>
    </row>
  </sheetData>
  <mergeCells count="394">
    <mergeCell ref="U136:U137"/>
    <mergeCell ref="D221:D222"/>
    <mergeCell ref="A216:A222"/>
    <mergeCell ref="B216:B222"/>
    <mergeCell ref="I217:T222"/>
    <mergeCell ref="U221:U222"/>
    <mergeCell ref="A228:A232"/>
    <mergeCell ref="A233:A237"/>
    <mergeCell ref="B233:B237"/>
    <mergeCell ref="C233:H233"/>
    <mergeCell ref="C234:C235"/>
    <mergeCell ref="D234:D235"/>
    <mergeCell ref="I234:T237"/>
    <mergeCell ref="U234:U235"/>
    <mergeCell ref="C236:C237"/>
    <mergeCell ref="D236:D237"/>
    <mergeCell ref="U236:U237"/>
    <mergeCell ref="B228:B232"/>
    <mergeCell ref="C228:H228"/>
    <mergeCell ref="C229:C230"/>
    <mergeCell ref="D229:D230"/>
    <mergeCell ref="I229:T232"/>
    <mergeCell ref="U229:U230"/>
    <mergeCell ref="C231:C232"/>
    <mergeCell ref="D231:D232"/>
    <mergeCell ref="U231:U232"/>
    <mergeCell ref="C97:H97"/>
    <mergeCell ref="C98:C99"/>
    <mergeCell ref="D98:D99"/>
    <mergeCell ref="U98:U99"/>
    <mergeCell ref="C100:C101"/>
    <mergeCell ref="D100:D101"/>
    <mergeCell ref="U100:U101"/>
    <mergeCell ref="C223:H223"/>
    <mergeCell ref="C142:H142"/>
    <mergeCell ref="I132:T141"/>
    <mergeCell ref="D138:D139"/>
    <mergeCell ref="D140:D141"/>
    <mergeCell ref="C136:C137"/>
    <mergeCell ref="D136:D137"/>
    <mergeCell ref="I103:T110"/>
    <mergeCell ref="D103:D104"/>
    <mergeCell ref="U132:U133"/>
    <mergeCell ref="U134:U135"/>
    <mergeCell ref="U138:U139"/>
    <mergeCell ref="U140:U141"/>
    <mergeCell ref="U158:U159"/>
    <mergeCell ref="U160:U161"/>
    <mergeCell ref="A97:A101"/>
    <mergeCell ref="B97:B101"/>
    <mergeCell ref="I143:T156"/>
    <mergeCell ref="C180:C181"/>
    <mergeCell ref="D180:D181"/>
    <mergeCell ref="D210:D211"/>
    <mergeCell ref="C210:C211"/>
    <mergeCell ref="A192:A204"/>
    <mergeCell ref="B192:B204"/>
    <mergeCell ref="C192:H192"/>
    <mergeCell ref="C193:C194"/>
    <mergeCell ref="D193:D194"/>
    <mergeCell ref="C195:C196"/>
    <mergeCell ref="D195:D196"/>
    <mergeCell ref="C197:C198"/>
    <mergeCell ref="D197:D198"/>
    <mergeCell ref="C199:C200"/>
    <mergeCell ref="D199:D200"/>
    <mergeCell ref="C201:C202"/>
    <mergeCell ref="D201:D202"/>
    <mergeCell ref="C203:C204"/>
    <mergeCell ref="D203:D204"/>
    <mergeCell ref="I193:T204"/>
    <mergeCell ref="A177:A191"/>
    <mergeCell ref="B223:B227"/>
    <mergeCell ref="A223:A227"/>
    <mergeCell ref="C224:C225"/>
    <mergeCell ref="C226:C227"/>
    <mergeCell ref="D224:D225"/>
    <mergeCell ref="D226:D227"/>
    <mergeCell ref="I224:T227"/>
    <mergeCell ref="A205:A215"/>
    <mergeCell ref="B205:B215"/>
    <mergeCell ref="C205:H205"/>
    <mergeCell ref="C206:C207"/>
    <mergeCell ref="C208:C209"/>
    <mergeCell ref="C212:C213"/>
    <mergeCell ref="C214:C215"/>
    <mergeCell ref="D206:D207"/>
    <mergeCell ref="D208:D209"/>
    <mergeCell ref="D212:D213"/>
    <mergeCell ref="D214:D215"/>
    <mergeCell ref="C216:H216"/>
    <mergeCell ref="C217:C218"/>
    <mergeCell ref="D217:D218"/>
    <mergeCell ref="C219:C220"/>
    <mergeCell ref="D219:D220"/>
    <mergeCell ref="C221:C222"/>
    <mergeCell ref="B177:B191"/>
    <mergeCell ref="C177:H177"/>
    <mergeCell ref="C178:C179"/>
    <mergeCell ref="C182:C183"/>
    <mergeCell ref="C184:C185"/>
    <mergeCell ref="C186:C187"/>
    <mergeCell ref="C188:C189"/>
    <mergeCell ref="C190:C191"/>
    <mergeCell ref="D178:D179"/>
    <mergeCell ref="D182:D183"/>
    <mergeCell ref="D184:D185"/>
    <mergeCell ref="D186:D187"/>
    <mergeCell ref="D188:D189"/>
    <mergeCell ref="D190:D191"/>
    <mergeCell ref="A162:A176"/>
    <mergeCell ref="B162:B176"/>
    <mergeCell ref="C162:H162"/>
    <mergeCell ref="I163:T176"/>
    <mergeCell ref="C163:C164"/>
    <mergeCell ref="C165:C166"/>
    <mergeCell ref="C167:C168"/>
    <mergeCell ref="C169:C170"/>
    <mergeCell ref="C171:C172"/>
    <mergeCell ref="C173:C174"/>
    <mergeCell ref="C175:C176"/>
    <mergeCell ref="D163:D164"/>
    <mergeCell ref="D165:D166"/>
    <mergeCell ref="D167:D168"/>
    <mergeCell ref="D169:D170"/>
    <mergeCell ref="D171:D172"/>
    <mergeCell ref="D173:D174"/>
    <mergeCell ref="D175:D176"/>
    <mergeCell ref="A157:A161"/>
    <mergeCell ref="B157:B161"/>
    <mergeCell ref="C157:H157"/>
    <mergeCell ref="I158:T161"/>
    <mergeCell ref="C158:C159"/>
    <mergeCell ref="C160:C161"/>
    <mergeCell ref="D158:D159"/>
    <mergeCell ref="D160:D161"/>
    <mergeCell ref="C143:C144"/>
    <mergeCell ref="C145:C146"/>
    <mergeCell ref="C147:C148"/>
    <mergeCell ref="C149:C150"/>
    <mergeCell ref="C151:C152"/>
    <mergeCell ref="C153:C154"/>
    <mergeCell ref="D153:D154"/>
    <mergeCell ref="D151:D152"/>
    <mergeCell ref="D149:D150"/>
    <mergeCell ref="D147:D148"/>
    <mergeCell ref="D145:D146"/>
    <mergeCell ref="D143:D144"/>
    <mergeCell ref="C155:C156"/>
    <mergeCell ref="D155:D156"/>
    <mergeCell ref="B142:B156"/>
    <mergeCell ref="A142:A156"/>
    <mergeCell ref="A131:A141"/>
    <mergeCell ref="B131:B141"/>
    <mergeCell ref="C131:H131"/>
    <mergeCell ref="C124:C125"/>
    <mergeCell ref="C126:C127"/>
    <mergeCell ref="D112:D113"/>
    <mergeCell ref="D114:D115"/>
    <mergeCell ref="D116:D117"/>
    <mergeCell ref="D118:D119"/>
    <mergeCell ref="D120:D121"/>
    <mergeCell ref="D122:D123"/>
    <mergeCell ref="D124:D125"/>
    <mergeCell ref="D126:D127"/>
    <mergeCell ref="C132:C133"/>
    <mergeCell ref="C134:C135"/>
    <mergeCell ref="C138:C139"/>
    <mergeCell ref="C140:C141"/>
    <mergeCell ref="D132:D133"/>
    <mergeCell ref="D134:D135"/>
    <mergeCell ref="A128:A130"/>
    <mergeCell ref="B128:B130"/>
    <mergeCell ref="C129:C130"/>
    <mergeCell ref="D129:D130"/>
    <mergeCell ref="C128:H128"/>
    <mergeCell ref="I129:T130"/>
    <mergeCell ref="D109:D110"/>
    <mergeCell ref="D107:D108"/>
    <mergeCell ref="D105:D106"/>
    <mergeCell ref="A102:A110"/>
    <mergeCell ref="B102:B110"/>
    <mergeCell ref="C103:C104"/>
    <mergeCell ref="C105:C106"/>
    <mergeCell ref="C107:C108"/>
    <mergeCell ref="C109:C110"/>
    <mergeCell ref="C102:H102"/>
    <mergeCell ref="C116:C117"/>
    <mergeCell ref="C118:C119"/>
    <mergeCell ref="C120:C121"/>
    <mergeCell ref="C122:C123"/>
    <mergeCell ref="I112:T127"/>
    <mergeCell ref="B111:B127"/>
    <mergeCell ref="A111:A127"/>
    <mergeCell ref="C111:H111"/>
    <mergeCell ref="C112:C113"/>
    <mergeCell ref="C114:C115"/>
    <mergeCell ref="I77:T96"/>
    <mergeCell ref="D77:D78"/>
    <mergeCell ref="D79:D80"/>
    <mergeCell ref="D81:D82"/>
    <mergeCell ref="D83:D84"/>
    <mergeCell ref="D85:D86"/>
    <mergeCell ref="D87:D88"/>
    <mergeCell ref="D89:D90"/>
    <mergeCell ref="D91:D92"/>
    <mergeCell ref="D93:D94"/>
    <mergeCell ref="D95:D96"/>
    <mergeCell ref="C64:C65"/>
    <mergeCell ref="C66:C67"/>
    <mergeCell ref="C70:C71"/>
    <mergeCell ref="C74:C75"/>
    <mergeCell ref="C95:C96"/>
    <mergeCell ref="C76:H76"/>
    <mergeCell ref="C77:C78"/>
    <mergeCell ref="C79:C80"/>
    <mergeCell ref="C81:C82"/>
    <mergeCell ref="C83:C84"/>
    <mergeCell ref="C85:C86"/>
    <mergeCell ref="C87:C88"/>
    <mergeCell ref="C89:C90"/>
    <mergeCell ref="C91:C92"/>
    <mergeCell ref="C93:C94"/>
    <mergeCell ref="C68:C69"/>
    <mergeCell ref="D68:D69"/>
    <mergeCell ref="C72:C73"/>
    <mergeCell ref="D72:D73"/>
    <mergeCell ref="G243:L243"/>
    <mergeCell ref="B12:B13"/>
    <mergeCell ref="A241:F241"/>
    <mergeCell ref="A242:F242"/>
    <mergeCell ref="A243:F243"/>
    <mergeCell ref="C16:C17"/>
    <mergeCell ref="D16:D17"/>
    <mergeCell ref="D18:D19"/>
    <mergeCell ref="C18:C19"/>
    <mergeCell ref="B15:B19"/>
    <mergeCell ref="A15:A19"/>
    <mergeCell ref="I33:T48"/>
    <mergeCell ref="D74:D75"/>
    <mergeCell ref="D70:D71"/>
    <mergeCell ref="D66:D67"/>
    <mergeCell ref="G241:L241"/>
    <mergeCell ref="I178:T191"/>
    <mergeCell ref="I206:T215"/>
    <mergeCell ref="C20:H20"/>
    <mergeCell ref="C26:C27"/>
    <mergeCell ref="C28:C29"/>
    <mergeCell ref="C49:H49"/>
    <mergeCell ref="C50:C51"/>
    <mergeCell ref="C52:C53"/>
    <mergeCell ref="G242:L242"/>
    <mergeCell ref="A5:U5"/>
    <mergeCell ref="A7:U7"/>
    <mergeCell ref="A9:U9"/>
    <mergeCell ref="A12:A13"/>
    <mergeCell ref="I12:L12"/>
    <mergeCell ref="M12:P12"/>
    <mergeCell ref="Q12:T12"/>
    <mergeCell ref="C12:H12"/>
    <mergeCell ref="D64:D65"/>
    <mergeCell ref="D62:D63"/>
    <mergeCell ref="D60:D61"/>
    <mergeCell ref="D58:D59"/>
    <mergeCell ref="D56:D57"/>
    <mergeCell ref="D54:D55"/>
    <mergeCell ref="D52:D53"/>
    <mergeCell ref="D50:D51"/>
    <mergeCell ref="I50:T75"/>
    <mergeCell ref="A76:A96"/>
    <mergeCell ref="B76:B96"/>
    <mergeCell ref="A49:A75"/>
    <mergeCell ref="B49:B75"/>
    <mergeCell ref="C54:C55"/>
    <mergeCell ref="C15:H15"/>
    <mergeCell ref="A11:U11"/>
    <mergeCell ref="U12:U13"/>
    <mergeCell ref="A20:A24"/>
    <mergeCell ref="B20:B24"/>
    <mergeCell ref="D26:D27"/>
    <mergeCell ref="D28:D29"/>
    <mergeCell ref="U16:U17"/>
    <mergeCell ref="U18:U19"/>
    <mergeCell ref="U20:U24"/>
    <mergeCell ref="U25:U31"/>
    <mergeCell ref="B25:B31"/>
    <mergeCell ref="A25:A31"/>
    <mergeCell ref="I21:T24"/>
    <mergeCell ref="C21:C22"/>
    <mergeCell ref="C23:C24"/>
    <mergeCell ref="D21:D22"/>
    <mergeCell ref="D23:D24"/>
    <mergeCell ref="C30:C31"/>
    <mergeCell ref="D30:D31"/>
    <mergeCell ref="I26:T31"/>
    <mergeCell ref="I16:T19"/>
    <mergeCell ref="U74:U75"/>
    <mergeCell ref="U77:U78"/>
    <mergeCell ref="U79:U80"/>
    <mergeCell ref="U81:U82"/>
    <mergeCell ref="U83:U84"/>
    <mergeCell ref="U85:U86"/>
    <mergeCell ref="U87:U88"/>
    <mergeCell ref="U33:U34"/>
    <mergeCell ref="U35:U36"/>
    <mergeCell ref="U37:U38"/>
    <mergeCell ref="U58:U59"/>
    <mergeCell ref="U60:U61"/>
    <mergeCell ref="U62:U63"/>
    <mergeCell ref="U64:U65"/>
    <mergeCell ref="U66:U67"/>
    <mergeCell ref="U39:U40"/>
    <mergeCell ref="U41:U42"/>
    <mergeCell ref="U43:U44"/>
    <mergeCell ref="U45:U46"/>
    <mergeCell ref="U47:U48"/>
    <mergeCell ref="U50:U51"/>
    <mergeCell ref="U52:U53"/>
    <mergeCell ref="U54:U55"/>
    <mergeCell ref="U56:U57"/>
    <mergeCell ref="U89:U90"/>
    <mergeCell ref="U91:U92"/>
    <mergeCell ref="U93:U94"/>
    <mergeCell ref="U95:U96"/>
    <mergeCell ref="U103:U104"/>
    <mergeCell ref="U105:U106"/>
    <mergeCell ref="U107:U108"/>
    <mergeCell ref="U109:U110"/>
    <mergeCell ref="U128:U130"/>
    <mergeCell ref="U112:U113"/>
    <mergeCell ref="U114:U115"/>
    <mergeCell ref="U116:U117"/>
    <mergeCell ref="U118:U119"/>
    <mergeCell ref="U120:U121"/>
    <mergeCell ref="U122:U123"/>
    <mergeCell ref="U124:U125"/>
    <mergeCell ref="U126:U127"/>
    <mergeCell ref="U163:U164"/>
    <mergeCell ref="U165:U166"/>
    <mergeCell ref="U167:U168"/>
    <mergeCell ref="U149:U150"/>
    <mergeCell ref="U143:U144"/>
    <mergeCell ref="U145:U146"/>
    <mergeCell ref="U147:U148"/>
    <mergeCell ref="U151:U152"/>
    <mergeCell ref="U153:U154"/>
    <mergeCell ref="U190:U191"/>
    <mergeCell ref="U206:U207"/>
    <mergeCell ref="U208:U209"/>
    <mergeCell ref="U212:U213"/>
    <mergeCell ref="U214:U215"/>
    <mergeCell ref="U224:U225"/>
    <mergeCell ref="U226:U227"/>
    <mergeCell ref="U169:U170"/>
    <mergeCell ref="U171:U172"/>
    <mergeCell ref="U173:U174"/>
    <mergeCell ref="U175:U176"/>
    <mergeCell ref="U178:U179"/>
    <mergeCell ref="U182:U183"/>
    <mergeCell ref="U184:U185"/>
    <mergeCell ref="U186:U187"/>
    <mergeCell ref="U188:U189"/>
    <mergeCell ref="U217:U218"/>
    <mergeCell ref="U219:U220"/>
    <mergeCell ref="U193:U194"/>
    <mergeCell ref="U195:U196"/>
    <mergeCell ref="U197:U198"/>
    <mergeCell ref="U199:U200"/>
    <mergeCell ref="U201:U202"/>
    <mergeCell ref="U203:U204"/>
    <mergeCell ref="U70:U71"/>
    <mergeCell ref="A32:A48"/>
    <mergeCell ref="B32:B48"/>
    <mergeCell ref="C32:H32"/>
    <mergeCell ref="C33:C34"/>
    <mergeCell ref="D33:D34"/>
    <mergeCell ref="C35:C36"/>
    <mergeCell ref="C37:C38"/>
    <mergeCell ref="C39:C40"/>
    <mergeCell ref="C41:C42"/>
    <mergeCell ref="C43:C44"/>
    <mergeCell ref="C45:C46"/>
    <mergeCell ref="C47:C48"/>
    <mergeCell ref="D47:D48"/>
    <mergeCell ref="D45:D46"/>
    <mergeCell ref="D43:D44"/>
    <mergeCell ref="D41:D42"/>
    <mergeCell ref="D39:D40"/>
    <mergeCell ref="D37:D38"/>
    <mergeCell ref="D35:D36"/>
    <mergeCell ref="C56:C57"/>
    <mergeCell ref="C58:C59"/>
    <mergeCell ref="C60:C61"/>
    <mergeCell ref="C62:C63"/>
  </mergeCells>
  <phoneticPr fontId="14" type="noConversion"/>
  <pageMargins left="0.7" right="0.7" top="0.75" bottom="0.5" header="0.3" footer="0.3"/>
  <pageSetup paperSize="9" scale="53" fitToHeight="0" orientation="landscape" verticalDpi="0" r:id="rId1"/>
  <ignoredErrors>
    <ignoredError sqref="E113:H119 E104:H108 F121:H127 H120 E110:H110 E109 G109:H10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40"/>
  <sheetViews>
    <sheetView workbookViewId="0">
      <selection activeCell="I25" sqref="I25"/>
    </sheetView>
  </sheetViews>
  <sheetFormatPr defaultColWidth="9.1796875" defaultRowHeight="14.5" x14ac:dyDescent="0.35"/>
  <cols>
    <col min="1" max="1" width="5.26953125" customWidth="1"/>
    <col min="2" max="2" width="21.1796875" customWidth="1"/>
    <col min="3" max="4" width="48.453125" customWidth="1"/>
  </cols>
  <sheetData>
    <row r="1" spans="1:4" ht="24" customHeight="1" x14ac:dyDescent="0.35">
      <c r="A1" s="5" t="s">
        <v>23</v>
      </c>
    </row>
    <row r="2" spans="1:4" ht="54" customHeight="1" x14ac:dyDescent="0.35">
      <c r="A2" s="6" t="s">
        <v>0</v>
      </c>
      <c r="B2" s="7" t="s">
        <v>5</v>
      </c>
      <c r="C2" s="7" t="s">
        <v>297</v>
      </c>
      <c r="D2" s="7" t="s">
        <v>296</v>
      </c>
    </row>
    <row r="3" spans="1:4" ht="15" customHeight="1" x14ac:dyDescent="0.35">
      <c r="A3" s="7">
        <v>1</v>
      </c>
      <c r="B3" s="7">
        <v>2</v>
      </c>
      <c r="C3" s="7">
        <v>3</v>
      </c>
      <c r="D3" s="7">
        <v>4</v>
      </c>
    </row>
    <row r="4" spans="1:4" ht="36.65" customHeight="1" x14ac:dyDescent="0.35">
      <c r="A4" s="95" t="s">
        <v>6</v>
      </c>
      <c r="B4" s="95" t="s">
        <v>30</v>
      </c>
      <c r="C4" s="221" t="s">
        <v>91</v>
      </c>
      <c r="D4" s="221" t="s">
        <v>100</v>
      </c>
    </row>
    <row r="5" spans="1:4" ht="27.65" customHeight="1" x14ac:dyDescent="0.35">
      <c r="A5" s="95" t="s">
        <v>4</v>
      </c>
      <c r="B5" s="95" t="s">
        <v>31</v>
      </c>
      <c r="C5" s="221"/>
      <c r="D5" s="221"/>
    </row>
    <row r="6" spans="1:4" ht="64.5" customHeight="1" x14ac:dyDescent="0.35">
      <c r="A6" s="95" t="s">
        <v>35</v>
      </c>
      <c r="B6" s="95" t="s">
        <v>36</v>
      </c>
      <c r="C6" s="221"/>
      <c r="D6" s="221"/>
    </row>
    <row r="7" spans="1:4" ht="115" x14ac:dyDescent="0.35">
      <c r="A7" s="95" t="s">
        <v>12</v>
      </c>
      <c r="B7" s="95" t="s">
        <v>38</v>
      </c>
      <c r="C7" s="17" t="s">
        <v>91</v>
      </c>
      <c r="D7" s="14" t="s">
        <v>100</v>
      </c>
    </row>
    <row r="8" spans="1:4" ht="61" customHeight="1" x14ac:dyDescent="0.35">
      <c r="A8" s="95" t="s">
        <v>40</v>
      </c>
      <c r="B8" s="95" t="s">
        <v>41</v>
      </c>
      <c r="C8" s="95"/>
      <c r="D8" s="95"/>
    </row>
    <row r="9" spans="1:4" ht="27" customHeight="1" x14ac:dyDescent="0.35">
      <c r="A9" s="14" t="s">
        <v>37</v>
      </c>
      <c r="B9" s="14" t="s">
        <v>306</v>
      </c>
      <c r="C9" s="95" t="s">
        <v>307</v>
      </c>
      <c r="D9" s="95"/>
    </row>
    <row r="10" spans="1:4" ht="107.5" customHeight="1" x14ac:dyDescent="0.35">
      <c r="A10" s="14" t="s">
        <v>241</v>
      </c>
      <c r="B10" s="14" t="s">
        <v>242</v>
      </c>
      <c r="C10" s="23" t="s">
        <v>95</v>
      </c>
      <c r="D10" s="14" t="s">
        <v>308</v>
      </c>
    </row>
    <row r="11" spans="1:4" ht="57.5" x14ac:dyDescent="0.35">
      <c r="A11" s="14" t="s">
        <v>80</v>
      </c>
      <c r="B11" s="14" t="s">
        <v>81</v>
      </c>
      <c r="C11" s="23" t="s">
        <v>94</v>
      </c>
      <c r="D11" s="14" t="s">
        <v>299</v>
      </c>
    </row>
    <row r="12" spans="1:4" ht="72.650000000000006" customHeight="1" x14ac:dyDescent="0.35">
      <c r="A12" s="224" t="s">
        <v>246</v>
      </c>
      <c r="B12" s="224" t="s">
        <v>247</v>
      </c>
      <c r="C12" s="17" t="s">
        <v>92</v>
      </c>
      <c r="D12" s="221" t="s">
        <v>298</v>
      </c>
    </row>
    <row r="13" spans="1:4" ht="72.650000000000006" customHeight="1" x14ac:dyDescent="0.35">
      <c r="A13" s="224"/>
      <c r="B13" s="224"/>
      <c r="C13" s="23" t="s">
        <v>93</v>
      </c>
      <c r="D13" s="221"/>
    </row>
    <row r="14" spans="1:4" ht="61" customHeight="1" x14ac:dyDescent="0.35">
      <c r="A14" s="95" t="s">
        <v>51</v>
      </c>
      <c r="B14" s="95" t="s">
        <v>74</v>
      </c>
      <c r="C14" s="163" t="s">
        <v>91</v>
      </c>
      <c r="D14" s="163" t="s">
        <v>100</v>
      </c>
    </row>
    <row r="15" spans="1:4" ht="58.5" customHeight="1" x14ac:dyDescent="0.35">
      <c r="A15" s="14" t="s">
        <v>75</v>
      </c>
      <c r="B15" s="14" t="s">
        <v>295</v>
      </c>
      <c r="C15" s="165"/>
      <c r="D15" s="165"/>
    </row>
    <row r="16" spans="1:4" ht="23" x14ac:dyDescent="0.35">
      <c r="A16" s="95" t="s">
        <v>13</v>
      </c>
      <c r="B16" s="95" t="s">
        <v>53</v>
      </c>
      <c r="C16" s="14"/>
      <c r="D16" s="14"/>
    </row>
    <row r="17" spans="1:4" ht="27" customHeight="1" x14ac:dyDescent="0.35">
      <c r="A17" s="95" t="s">
        <v>60</v>
      </c>
      <c r="B17" s="95" t="s">
        <v>61</v>
      </c>
      <c r="C17" s="222" t="s">
        <v>305</v>
      </c>
      <c r="D17" s="116" t="s">
        <v>105</v>
      </c>
    </row>
    <row r="18" spans="1:4" ht="57.75" customHeight="1" x14ac:dyDescent="0.35">
      <c r="A18" s="14" t="s">
        <v>76</v>
      </c>
      <c r="B18" s="14" t="s">
        <v>77</v>
      </c>
      <c r="C18" s="223"/>
      <c r="D18" s="118"/>
    </row>
    <row r="19" spans="1:4" ht="28" customHeight="1" x14ac:dyDescent="0.35">
      <c r="A19" s="95" t="s">
        <v>62</v>
      </c>
      <c r="B19" s="95" t="s">
        <v>63</v>
      </c>
      <c r="C19" s="95"/>
      <c r="D19" s="95"/>
    </row>
    <row r="20" spans="1:4" ht="110.25" customHeight="1" x14ac:dyDescent="0.35">
      <c r="A20" s="95" t="s">
        <v>262</v>
      </c>
      <c r="B20" s="95" t="s">
        <v>263</v>
      </c>
      <c r="C20" s="95" t="s">
        <v>309</v>
      </c>
      <c r="D20" s="95" t="s">
        <v>310</v>
      </c>
    </row>
    <row r="21" spans="1:4" ht="115" x14ac:dyDescent="0.35">
      <c r="A21" s="14" t="s">
        <v>78</v>
      </c>
      <c r="B21" s="14" t="s">
        <v>79</v>
      </c>
      <c r="C21" s="17" t="s">
        <v>91</v>
      </c>
      <c r="D21" s="14" t="s">
        <v>300</v>
      </c>
    </row>
    <row r="22" spans="1:4" ht="57.5" x14ac:dyDescent="0.35">
      <c r="A22" s="14" t="s">
        <v>275</v>
      </c>
      <c r="B22" s="14" t="s">
        <v>276</v>
      </c>
      <c r="C22" s="23" t="s">
        <v>98</v>
      </c>
      <c r="D22" s="95" t="s">
        <v>302</v>
      </c>
    </row>
    <row r="23" spans="1:4" ht="48" customHeight="1" x14ac:dyDescent="0.35">
      <c r="A23" s="14" t="s">
        <v>71</v>
      </c>
      <c r="B23" s="14" t="s">
        <v>72</v>
      </c>
      <c r="C23" s="23" t="s">
        <v>97</v>
      </c>
      <c r="D23" s="95" t="s">
        <v>170</v>
      </c>
    </row>
    <row r="24" spans="1:4" ht="95.15" customHeight="1" x14ac:dyDescent="0.35">
      <c r="A24" s="14" t="s">
        <v>283</v>
      </c>
      <c r="B24" s="14" t="s">
        <v>285</v>
      </c>
      <c r="C24" s="23" t="s">
        <v>99</v>
      </c>
      <c r="D24" s="95" t="s">
        <v>303</v>
      </c>
    </row>
    <row r="25" spans="1:4" ht="172.5" x14ac:dyDescent="0.35">
      <c r="A25" s="14" t="s">
        <v>284</v>
      </c>
      <c r="B25" s="14" t="s">
        <v>286</v>
      </c>
      <c r="C25" s="24" t="s">
        <v>96</v>
      </c>
      <c r="D25" s="95" t="s">
        <v>301</v>
      </c>
    </row>
    <row r="26" spans="1:4" ht="14.5" customHeight="1" x14ac:dyDescent="0.35">
      <c r="C26" s="97"/>
      <c r="D26" s="97"/>
    </row>
    <row r="27" spans="1:4" ht="14.5" customHeight="1" x14ac:dyDescent="0.35">
      <c r="C27" s="97"/>
      <c r="D27" s="97"/>
    </row>
    <row r="28" spans="1:4" ht="14.5" customHeight="1" x14ac:dyDescent="0.35">
      <c r="C28" s="97"/>
      <c r="D28" s="97"/>
    </row>
    <row r="29" spans="1:4" ht="14.5" customHeight="1" x14ac:dyDescent="0.35">
      <c r="C29" s="96"/>
      <c r="D29" s="96"/>
    </row>
    <row r="30" spans="1:4" ht="14.5" customHeight="1" x14ac:dyDescent="0.35">
      <c r="C30" s="97"/>
      <c r="D30" s="97"/>
    </row>
    <row r="31" spans="1:4" ht="14.5" customHeight="1" x14ac:dyDescent="0.35">
      <c r="C31" s="96"/>
      <c r="D31" s="96"/>
    </row>
    <row r="32" spans="1:4" ht="14.5" customHeight="1" x14ac:dyDescent="0.35">
      <c r="C32" s="96"/>
      <c r="D32" s="96"/>
    </row>
    <row r="33" spans="3:4" ht="14.5" customHeight="1" x14ac:dyDescent="0.35">
      <c r="C33" s="97"/>
      <c r="D33" s="97"/>
    </row>
    <row r="34" spans="3:4" ht="14.5" customHeight="1" x14ac:dyDescent="0.35">
      <c r="C34" s="96"/>
      <c r="D34" s="96"/>
    </row>
    <row r="35" spans="3:4" ht="14.5" customHeight="1" x14ac:dyDescent="0.35">
      <c r="C35" s="96"/>
      <c r="D35" s="96"/>
    </row>
    <row r="36" spans="3:4" ht="14.5" customHeight="1" x14ac:dyDescent="0.35">
      <c r="C36" s="97"/>
      <c r="D36" s="97"/>
    </row>
    <row r="37" spans="3:4" ht="14.5" customHeight="1" x14ac:dyDescent="0.35">
      <c r="C37" s="97"/>
      <c r="D37" s="97"/>
    </row>
    <row r="38" spans="3:4" ht="14.5" customHeight="1" x14ac:dyDescent="0.35">
      <c r="C38" s="97"/>
      <c r="D38" s="97"/>
    </row>
    <row r="39" spans="3:4" ht="14.5" customHeight="1" x14ac:dyDescent="0.35">
      <c r="C39" s="97"/>
      <c r="D39" s="97"/>
    </row>
    <row r="40" spans="3:4" ht="14.5" customHeight="1" x14ac:dyDescent="0.35">
      <c r="C40" s="97"/>
      <c r="D40" s="97"/>
    </row>
  </sheetData>
  <mergeCells count="9">
    <mergeCell ref="B12:B13"/>
    <mergeCell ref="A12:A13"/>
    <mergeCell ref="C14:C15"/>
    <mergeCell ref="D14:D15"/>
    <mergeCell ref="C4:C6"/>
    <mergeCell ref="D4:D6"/>
    <mergeCell ref="D12:D13"/>
    <mergeCell ref="C17:C18"/>
    <mergeCell ref="D17:D18"/>
  </mergeCells>
  <pageMargins left="0.7" right="0.7" top="0.75" bottom="0.75" header="0.3" footer="0.3"/>
  <pageSetup paperSize="9" scale="7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43"/>
  <sheetViews>
    <sheetView workbookViewId="0">
      <selection activeCell="B31" sqref="B31:B32"/>
    </sheetView>
  </sheetViews>
  <sheetFormatPr defaultColWidth="8.81640625" defaultRowHeight="15.5" x14ac:dyDescent="0.35"/>
  <cols>
    <col min="1" max="1" width="56.54296875" style="2" customWidth="1"/>
    <col min="2" max="2" width="21.1796875" style="2" customWidth="1"/>
    <col min="3" max="3" width="38.54296875" style="2" customWidth="1"/>
    <col min="4" max="16384" width="8.81640625" style="2"/>
  </cols>
  <sheetData>
    <row r="1" spans="1:3" x14ac:dyDescent="0.35">
      <c r="A1" s="5" t="s">
        <v>25</v>
      </c>
      <c r="B1" s="13"/>
    </row>
    <row r="2" spans="1:3" ht="51.65" customHeight="1" x14ac:dyDescent="0.35">
      <c r="A2" s="227" t="s">
        <v>24</v>
      </c>
      <c r="B2" s="227"/>
      <c r="C2" s="227"/>
    </row>
    <row r="3" spans="1:3" ht="37.5" customHeight="1" x14ac:dyDescent="0.35">
      <c r="A3" s="109" t="s">
        <v>202</v>
      </c>
      <c r="B3" s="110" t="s">
        <v>195</v>
      </c>
      <c r="C3" s="109" t="s">
        <v>203</v>
      </c>
    </row>
    <row r="4" spans="1:3" ht="20.5" customHeight="1" x14ac:dyDescent="0.35">
      <c r="A4" s="225" t="s">
        <v>174</v>
      </c>
      <c r="B4" s="225"/>
      <c r="C4" s="225"/>
    </row>
    <row r="5" spans="1:3" ht="19" customHeight="1" x14ac:dyDescent="0.35">
      <c r="A5" s="226" t="s">
        <v>175</v>
      </c>
      <c r="B5" s="226"/>
      <c r="C5" s="226"/>
    </row>
    <row r="6" spans="1:3" ht="34.5" customHeight="1" x14ac:dyDescent="0.35">
      <c r="A6" s="98" t="s">
        <v>189</v>
      </c>
      <c r="B6" s="98" t="s">
        <v>194</v>
      </c>
      <c r="C6" s="171" t="s">
        <v>218</v>
      </c>
    </row>
    <row r="7" spans="1:3" ht="20.149999999999999" customHeight="1" x14ac:dyDescent="0.35">
      <c r="A7" s="98" t="s">
        <v>190</v>
      </c>
      <c r="B7" s="98" t="s">
        <v>194</v>
      </c>
      <c r="C7" s="171"/>
    </row>
    <row r="8" spans="1:3" ht="79" customHeight="1" x14ac:dyDescent="0.35">
      <c r="A8" s="98" t="s">
        <v>191</v>
      </c>
      <c r="B8" s="98" t="s">
        <v>194</v>
      </c>
      <c r="C8" s="171"/>
    </row>
    <row r="9" spans="1:3" ht="19.5" customHeight="1" x14ac:dyDescent="0.35">
      <c r="A9" s="98" t="s">
        <v>192</v>
      </c>
      <c r="B9" s="98" t="s">
        <v>194</v>
      </c>
      <c r="C9" s="171"/>
    </row>
    <row r="10" spans="1:3" ht="60" customHeight="1" x14ac:dyDescent="0.35">
      <c r="A10" s="98" t="s">
        <v>193</v>
      </c>
      <c r="B10" s="100" t="s">
        <v>206</v>
      </c>
      <c r="C10" s="111" t="s">
        <v>330</v>
      </c>
    </row>
    <row r="11" spans="1:3" ht="110.5" customHeight="1" x14ac:dyDescent="0.35">
      <c r="A11" s="98" t="s">
        <v>216</v>
      </c>
      <c r="B11" s="98" t="s">
        <v>194</v>
      </c>
      <c r="C11" s="105" t="s">
        <v>217</v>
      </c>
    </row>
    <row r="12" spans="1:3" ht="34" customHeight="1" x14ac:dyDescent="0.35">
      <c r="A12" s="100" t="s">
        <v>215</v>
      </c>
      <c r="B12" s="98" t="s">
        <v>206</v>
      </c>
      <c r="C12" s="105" t="s">
        <v>208</v>
      </c>
    </row>
    <row r="13" spans="1:3" ht="20.5" customHeight="1" x14ac:dyDescent="0.35">
      <c r="A13" s="230" t="s">
        <v>176</v>
      </c>
      <c r="B13" s="231"/>
      <c r="C13" s="231"/>
    </row>
    <row r="14" spans="1:3" ht="64.5" customHeight="1" x14ac:dyDescent="0.35">
      <c r="A14" s="98" t="s">
        <v>196</v>
      </c>
      <c r="B14" s="98" t="s">
        <v>194</v>
      </c>
      <c r="C14" s="98" t="s">
        <v>210</v>
      </c>
    </row>
    <row r="15" spans="1:3" ht="32.15" customHeight="1" x14ac:dyDescent="0.35">
      <c r="A15" s="98" t="s">
        <v>197</v>
      </c>
      <c r="B15" s="98" t="s">
        <v>206</v>
      </c>
      <c r="C15" s="98" t="s">
        <v>208</v>
      </c>
    </row>
    <row r="16" spans="1:3" ht="18" customHeight="1" x14ac:dyDescent="0.35">
      <c r="A16" s="228" t="s">
        <v>177</v>
      </c>
      <c r="B16" s="229"/>
      <c r="C16" s="229"/>
    </row>
    <row r="17" spans="1:3" ht="37.5" customHeight="1" x14ac:dyDescent="0.35">
      <c r="A17" s="230" t="s">
        <v>178</v>
      </c>
      <c r="B17" s="231"/>
      <c r="C17" s="232"/>
    </row>
    <row r="18" spans="1:3" ht="34.5" customHeight="1" x14ac:dyDescent="0.35">
      <c r="A18" s="104" t="s">
        <v>198</v>
      </c>
      <c r="B18" s="98" t="s">
        <v>206</v>
      </c>
      <c r="C18" s="98" t="s">
        <v>208</v>
      </c>
    </row>
    <row r="19" spans="1:3" ht="83.15" customHeight="1" x14ac:dyDescent="0.35">
      <c r="A19" s="104" t="s">
        <v>199</v>
      </c>
      <c r="B19" s="98" t="s">
        <v>194</v>
      </c>
      <c r="C19" s="98" t="s">
        <v>207</v>
      </c>
    </row>
    <row r="20" spans="1:3" ht="47.5" customHeight="1" x14ac:dyDescent="0.35">
      <c r="A20" s="106" t="s">
        <v>200</v>
      </c>
      <c r="B20" s="98" t="s">
        <v>194</v>
      </c>
      <c r="C20" s="98" t="s">
        <v>208</v>
      </c>
    </row>
    <row r="21" spans="1:3" ht="34.5" customHeight="1" x14ac:dyDescent="0.35">
      <c r="A21" s="106" t="s">
        <v>201</v>
      </c>
      <c r="B21" s="98" t="s">
        <v>206</v>
      </c>
      <c r="C21" s="98" t="s">
        <v>208</v>
      </c>
    </row>
    <row r="22" spans="1:3" ht="50.5" customHeight="1" x14ac:dyDescent="0.35">
      <c r="A22" s="106" t="s">
        <v>319</v>
      </c>
      <c r="B22" s="98" t="s">
        <v>194</v>
      </c>
      <c r="C22" s="98" t="s">
        <v>320</v>
      </c>
    </row>
    <row r="23" spans="1:3" ht="34.5" customHeight="1" x14ac:dyDescent="0.35">
      <c r="A23" s="106" t="s">
        <v>317</v>
      </c>
      <c r="B23" s="98" t="s">
        <v>194</v>
      </c>
      <c r="C23" s="98" t="s">
        <v>208</v>
      </c>
    </row>
    <row r="24" spans="1:3" ht="78.650000000000006" customHeight="1" x14ac:dyDescent="0.35">
      <c r="A24" s="106" t="s">
        <v>323</v>
      </c>
      <c r="B24" s="98" t="s">
        <v>194</v>
      </c>
      <c r="C24" s="98" t="s">
        <v>324</v>
      </c>
    </row>
    <row r="25" spans="1:3" ht="48" customHeight="1" x14ac:dyDescent="0.35">
      <c r="A25" s="104" t="s">
        <v>318</v>
      </c>
      <c r="B25" s="98" t="s">
        <v>194</v>
      </c>
      <c r="C25" s="98" t="s">
        <v>314</v>
      </c>
    </row>
    <row r="26" spans="1:3" ht="80.150000000000006" customHeight="1" x14ac:dyDescent="0.35">
      <c r="A26" s="104" t="s">
        <v>328</v>
      </c>
      <c r="B26" s="98" t="s">
        <v>194</v>
      </c>
      <c r="C26" s="98" t="s">
        <v>329</v>
      </c>
    </row>
    <row r="27" spans="1:3" ht="22" customHeight="1" x14ac:dyDescent="0.35">
      <c r="A27" s="230" t="s">
        <v>179</v>
      </c>
      <c r="B27" s="231"/>
      <c r="C27" s="231"/>
    </row>
    <row r="28" spans="1:3" ht="64.5" customHeight="1" x14ac:dyDescent="0.35">
      <c r="A28" s="100" t="s">
        <v>211</v>
      </c>
      <c r="B28" s="98" t="s">
        <v>206</v>
      </c>
      <c r="C28" s="98" t="s">
        <v>311</v>
      </c>
    </row>
    <row r="29" spans="1:3" ht="19" customHeight="1" x14ac:dyDescent="0.35">
      <c r="A29" s="228" t="s">
        <v>173</v>
      </c>
      <c r="B29" s="229"/>
      <c r="C29" s="229"/>
    </row>
    <row r="30" spans="1:3" ht="17.149999999999999" customHeight="1" x14ac:dyDescent="0.35">
      <c r="A30" s="101" t="s">
        <v>180</v>
      </c>
      <c r="B30" s="102"/>
      <c r="C30" s="102"/>
    </row>
    <row r="31" spans="1:3" ht="142.5" customHeight="1" x14ac:dyDescent="0.35">
      <c r="A31" s="99" t="s">
        <v>185</v>
      </c>
      <c r="B31" s="98" t="s">
        <v>194</v>
      </c>
      <c r="C31" s="98" t="s">
        <v>205</v>
      </c>
    </row>
    <row r="32" spans="1:3" ht="49" customHeight="1" x14ac:dyDescent="0.35">
      <c r="A32" s="99" t="s">
        <v>181</v>
      </c>
      <c r="B32" s="98" t="s">
        <v>194</v>
      </c>
      <c r="C32" s="98" t="s">
        <v>312</v>
      </c>
    </row>
    <row r="33" spans="1:3" ht="130" customHeight="1" x14ac:dyDescent="0.35">
      <c r="A33" s="99" t="s">
        <v>182</v>
      </c>
      <c r="B33" s="98" t="s">
        <v>194</v>
      </c>
      <c r="C33" s="98" t="s">
        <v>321</v>
      </c>
    </row>
    <row r="34" spans="1:3" ht="50.15" customHeight="1" x14ac:dyDescent="0.35">
      <c r="A34" s="99" t="s">
        <v>183</v>
      </c>
      <c r="B34" s="98" t="s">
        <v>194</v>
      </c>
      <c r="C34" s="98" t="s">
        <v>209</v>
      </c>
    </row>
    <row r="35" spans="1:3" ht="47.5" customHeight="1" x14ac:dyDescent="0.35">
      <c r="A35" s="107" t="s">
        <v>184</v>
      </c>
      <c r="B35" s="98" t="s">
        <v>206</v>
      </c>
      <c r="C35" s="98" t="s">
        <v>208</v>
      </c>
    </row>
    <row r="36" spans="1:3" ht="19.5" customHeight="1" x14ac:dyDescent="0.35">
      <c r="A36" s="230" t="s">
        <v>186</v>
      </c>
      <c r="B36" s="231"/>
      <c r="C36" s="231"/>
    </row>
    <row r="37" spans="1:3" s="38" customFormat="1" ht="33" customHeight="1" x14ac:dyDescent="0.35">
      <c r="A37" s="99" t="s">
        <v>187</v>
      </c>
      <c r="B37" s="98" t="s">
        <v>194</v>
      </c>
      <c r="C37" s="98" t="s">
        <v>208</v>
      </c>
    </row>
    <row r="38" spans="1:3" ht="223.5" customHeight="1" x14ac:dyDescent="0.35">
      <c r="A38" s="99" t="s">
        <v>188</v>
      </c>
      <c r="B38" s="98" t="s">
        <v>204</v>
      </c>
      <c r="C38" s="98" t="s">
        <v>313</v>
      </c>
    </row>
    <row r="39" spans="1:3" ht="116.5" customHeight="1" x14ac:dyDescent="0.35">
      <c r="A39" s="105" t="s">
        <v>213</v>
      </c>
      <c r="B39" s="105" t="s">
        <v>206</v>
      </c>
      <c r="C39" s="105" t="s">
        <v>208</v>
      </c>
    </row>
    <row r="40" spans="1:3" ht="128.15" customHeight="1" x14ac:dyDescent="0.35">
      <c r="A40" s="105" t="s">
        <v>214</v>
      </c>
      <c r="B40" s="105" t="s">
        <v>206</v>
      </c>
      <c r="C40" s="105" t="s">
        <v>208</v>
      </c>
    </row>
    <row r="41" spans="1:3" ht="121.5" customHeight="1" x14ac:dyDescent="0.35">
      <c r="A41" s="108" t="s">
        <v>315</v>
      </c>
      <c r="B41" s="108" t="s">
        <v>206</v>
      </c>
      <c r="C41" s="39" t="s">
        <v>316</v>
      </c>
    </row>
    <row r="42" spans="1:3" x14ac:dyDescent="0.35">
      <c r="A42" s="103" t="s">
        <v>322</v>
      </c>
      <c r="B42" s="103" t="s">
        <v>206</v>
      </c>
      <c r="C42" s="103" t="s">
        <v>212</v>
      </c>
    </row>
    <row r="43" spans="1:3" ht="30.65" customHeight="1" x14ac:dyDescent="0.35">
      <c r="A43" s="111" t="s">
        <v>325</v>
      </c>
      <c r="B43" s="108" t="s">
        <v>206</v>
      </c>
      <c r="C43" s="108" t="s">
        <v>326</v>
      </c>
    </row>
  </sheetData>
  <mergeCells count="10">
    <mergeCell ref="A4:C4"/>
    <mergeCell ref="A5:C5"/>
    <mergeCell ref="A2:C2"/>
    <mergeCell ref="A29:C29"/>
    <mergeCell ref="A36:C36"/>
    <mergeCell ref="A16:C16"/>
    <mergeCell ref="A17:C17"/>
    <mergeCell ref="A27:C27"/>
    <mergeCell ref="C6:C9"/>
    <mergeCell ref="A13:C13"/>
  </mergeCells>
  <pageMargins left="0.7" right="0.7" top="0.75" bottom="0.75" header="0.3" footer="0.3"/>
  <pageSetup paperSize="9" scale="8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2A64EADDD387449A320BC5E5E288F88" ma:contentTypeVersion="16" ma:contentTypeDescription="Create a new document." ma:contentTypeScope="" ma:versionID="31e8a3773835c2b3eb6dc604e800cfec">
  <xsd:schema xmlns:xsd="http://www.w3.org/2001/XMLSchema" xmlns:xs="http://www.w3.org/2001/XMLSchema" xmlns:p="http://schemas.microsoft.com/office/2006/metadata/properties" xmlns:ns2="c24e33d6-1d4f-4bfe-979e-3bead31c6350" xmlns:ns3="9eb08c88-d023-4b2a-ae91-c7e38f169ec1" targetNamespace="http://schemas.microsoft.com/office/2006/metadata/properties" ma:root="true" ma:fieldsID="0c83228e2d610b17d191a575bd28491f" ns2:_="" ns3:_="">
    <xsd:import namespace="c24e33d6-1d4f-4bfe-979e-3bead31c6350"/>
    <xsd:import namespace="9eb08c88-d023-4b2a-ae91-c7e38f169e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3:SharedWithUsers" minOccurs="0"/>
                <xsd:element ref="ns3:SharedWithDetails" minOccurs="0"/>
                <xsd:element ref="ns2:MediaServiceOCR"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4e33d6-1d4f-4bfe-979e-3bead31c63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f1ea6d2d-0f7a-4297-ad52-f16ba463c90b"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eb08c88-d023-4b2a-ae91-c7e38f169ec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5ba5a607-f600-491e-bb1c-067fdd6ce434}" ma:internalName="TaxCatchAll" ma:showField="CatchAllData" ma:web="9eb08c88-d023-4b2a-ae91-c7e38f169ec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24e33d6-1d4f-4bfe-979e-3bead31c6350">
      <Terms xmlns="http://schemas.microsoft.com/office/infopath/2007/PartnerControls"/>
    </lcf76f155ced4ddcb4097134ff3c332f>
    <TaxCatchAll xmlns="9eb08c88-d023-4b2a-ae91-c7e38f169ec1" xsi:nil="true"/>
  </documentManagement>
</p:properties>
</file>

<file path=customXml/itemProps1.xml><?xml version="1.0" encoding="utf-8"?>
<ds:datastoreItem xmlns:ds="http://schemas.openxmlformats.org/officeDocument/2006/customXml" ds:itemID="{E61B7CD9-05FC-42E5-9562-142656CE1459}">
  <ds:schemaRefs>
    <ds:schemaRef ds:uri="http://schemas.microsoft.com/sharepoint/v3/contenttype/forms"/>
  </ds:schemaRefs>
</ds:datastoreItem>
</file>

<file path=customXml/itemProps2.xml><?xml version="1.0" encoding="utf-8"?>
<ds:datastoreItem xmlns:ds="http://schemas.openxmlformats.org/officeDocument/2006/customXml" ds:itemID="{3FE53AD5-38BB-4C64-AAF0-C893D6348BB1}"/>
</file>

<file path=customXml/itemProps3.xml><?xml version="1.0" encoding="utf-8"?>
<ds:datastoreItem xmlns:ds="http://schemas.openxmlformats.org/officeDocument/2006/customXml" ds:itemID="{F840722C-79EC-44FC-8F81-E44FC7E47E79}">
  <ds:schemaRefs>
    <ds:schemaRef ds:uri="http://schemas.microsoft.com/office/2006/metadata/properties"/>
    <ds:schemaRef ds:uri="http://purl.org/dc/elements/1.1/"/>
    <ds:schemaRef ds:uri="http://purl.org/dc/dcmitype/"/>
    <ds:schemaRef ds:uri="9eb08c88-d023-4b2a-ae91-c7e38f169ec1"/>
    <ds:schemaRef ds:uri="http://www.w3.org/XML/1998/namespace"/>
    <ds:schemaRef ds:uri="http://schemas.microsoft.com/office/infopath/2007/PartnerControls"/>
    <ds:schemaRef ds:uri="http://purl.org/dc/terms/"/>
    <ds:schemaRef ds:uri="http://schemas.microsoft.com/office/2006/documentManagement/types"/>
    <ds:schemaRef ds:uri="c24e33d6-1d4f-4bfe-979e-3bead31c6350"/>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3</vt:i4>
      </vt:variant>
    </vt:vector>
  </HeadingPairs>
  <TitlesOfParts>
    <vt:vector size="3" baseType="lpstr">
      <vt:lpstr>1 lentelė</vt:lpstr>
      <vt:lpstr>2 lentelė</vt:lpstr>
      <vt:lpstr>3 lentelė</vt:lpstr>
    </vt:vector>
  </TitlesOfParts>
  <Company>IRD prie VRM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Vilma Verkauskienė</dc:creator>
  <cp:lastModifiedBy>Asta Levickaitė</cp:lastModifiedBy>
  <cp:lastPrinted>2024-02-02T15:17:14Z</cp:lastPrinted>
  <dcterms:created xsi:type="dcterms:W3CDTF">2023-08-28T11:49:41Z</dcterms:created>
  <dcterms:modified xsi:type="dcterms:W3CDTF">2025-01-31T12:50:28Z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0x01010012A64EADDD387449A320BC5E5E288F88</vt:lpwstr>
  </property>
</Properties>
</file>